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76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<sst xmlns="http://schemas.openxmlformats.org/spreadsheetml/2006/main" count="52" uniqueCount="46">
  <si>
    <t>2015 год</t>
  </si>
  <si>
    <t>Блюмкина С</t>
  </si>
  <si>
    <t>Ледянкин А</t>
  </si>
  <si>
    <t>Косарева А</t>
  </si>
  <si>
    <t>Ляпустин Г</t>
  </si>
  <si>
    <t>Козлов Н</t>
  </si>
  <si>
    <t>СКБ</t>
  </si>
  <si>
    <t>ГЭБ</t>
  </si>
  <si>
    <t>Гулиев Р</t>
  </si>
  <si>
    <t>2016 год</t>
  </si>
  <si>
    <t>Матуль Н</t>
  </si>
  <si>
    <t>Обучение врачей</t>
  </si>
  <si>
    <t>Сенников А</t>
  </si>
  <si>
    <t>Шуткина С</t>
  </si>
  <si>
    <t>Ливенцев К</t>
  </si>
  <si>
    <t>Санников А.</t>
  </si>
  <si>
    <t>Беспалова А.</t>
  </si>
  <si>
    <t>Клюжина Ю.</t>
  </si>
  <si>
    <t>Быченко А</t>
  </si>
  <si>
    <t>Рубцов А</t>
  </si>
  <si>
    <t>Сапожникова П</t>
  </si>
  <si>
    <t>Яковлев П</t>
  </si>
  <si>
    <t>Морозов К.</t>
  </si>
  <si>
    <t>2017 год</t>
  </si>
  <si>
    <t>3 шунта</t>
  </si>
  <si>
    <t>Ломов К.</t>
  </si>
  <si>
    <t>Рубцов А.</t>
  </si>
  <si>
    <t>Корзинина К.</t>
  </si>
  <si>
    <t>Устьянцева Э.</t>
  </si>
  <si>
    <t>Дерепа А.</t>
  </si>
  <si>
    <t>Бякова М.</t>
  </si>
  <si>
    <t>Помощь оказана</t>
  </si>
  <si>
    <t>обучение врачей</t>
  </si>
  <si>
    <t>6 детям</t>
  </si>
  <si>
    <t>15 детям</t>
  </si>
  <si>
    <t>11 детям</t>
  </si>
  <si>
    <t>Всего</t>
  </si>
  <si>
    <t>Собрано, руб.</t>
  </si>
  <si>
    <t>Рублей</t>
  </si>
  <si>
    <t>Кому</t>
  </si>
  <si>
    <t>Итого</t>
  </si>
  <si>
    <t>26 детям*</t>
  </si>
  <si>
    <t>**неистраченная за год сумма переносится на новый год и расходуется по запросам от ОДКБ (г. Екатеринбург и г. Калуга)</t>
  </si>
  <si>
    <t>Остаток на конец года**</t>
  </si>
  <si>
    <t>*в разные периоды помощь оказывалась несколько раз одним и тем же детям по показаниям врачей</t>
  </si>
  <si>
    <t>Оборудование для ОКДБ (Калуга) - предоплата 50%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</si>
</sst>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4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color indexed="8"/>
      <name val="Times New Roman"/>
      <family val="2"/>
    </font>
    <font>
      <b/>
      <sz val="12"/>
      <color indexed="8"/>
      <name val="Arial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3" fillId="11" borderId="10" xfId="0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 horizontal="center" wrapText="1"/>
    </xf>
    <xf numFmtId="4" fontId="40" fillId="33" borderId="10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 horizontal="center" wrapText="1"/>
    </xf>
    <xf numFmtId="4" fontId="3" fillId="33" borderId="11" xfId="52" applyNumberFormat="1" applyFont="1" applyFill="1" applyBorder="1" applyAlignment="1">
      <alignment horizontal="center" vertical="top" wrapText="1"/>
      <protection/>
    </xf>
    <xf numFmtId="4" fontId="40" fillId="33" borderId="11" xfId="0" applyNumberFormat="1" applyFont="1" applyFill="1" applyBorder="1" applyAlignment="1">
      <alignment/>
    </xf>
    <xf numFmtId="4" fontId="3" fillId="10" borderId="10" xfId="0" applyNumberFormat="1" applyFont="1" applyFill="1" applyBorder="1" applyAlignment="1">
      <alignment wrapText="1"/>
    </xf>
    <xf numFmtId="4" fontId="3" fillId="12" borderId="10" xfId="0" applyNumberFormat="1" applyFont="1" applyFill="1" applyBorder="1" applyAlignment="1">
      <alignment wrapText="1"/>
    </xf>
    <xf numFmtId="0" fontId="41" fillId="0" borderId="0" xfId="0" applyFont="1" applyBorder="1" applyAlignment="1">
      <alignment/>
    </xf>
    <xf numFmtId="0" fontId="41" fillId="0" borderId="10" xfId="0" applyFont="1" applyBorder="1" applyAlignment="1">
      <alignment horizontal="center"/>
    </xf>
    <xf numFmtId="4" fontId="3" fillId="9" borderId="1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1" fillId="9" borderId="10" xfId="0" applyFont="1" applyFill="1" applyBorder="1" applyAlignment="1">
      <alignment horizontal="center"/>
    </xf>
    <xf numFmtId="4" fontId="3" fillId="10" borderId="10" xfId="0" applyNumberFormat="1" applyFont="1" applyFill="1" applyBorder="1" applyAlignment="1">
      <alignment horizontal="center" vertical="center" wrapText="1"/>
    </xf>
    <xf numFmtId="4" fontId="3" fillId="12" borderId="10" xfId="0" applyNumberFormat="1" applyFont="1" applyFill="1" applyBorder="1" applyAlignment="1">
      <alignment horizontal="center" vertical="center" wrapText="1"/>
    </xf>
    <xf numFmtId="4" fontId="3" fillId="11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4" fontId="41" fillId="9" borderId="12" xfId="0" applyNumberFormat="1" applyFont="1" applyFill="1" applyBorder="1" applyAlignment="1">
      <alignment horizontal="center"/>
    </xf>
    <xf numFmtId="4" fontId="41" fillId="9" borderId="13" xfId="0" applyNumberFormat="1" applyFont="1" applyFill="1" applyBorder="1" applyAlignment="1">
      <alignment horizontal="center"/>
    </xf>
    <xf numFmtId="4" fontId="41" fillId="9" borderId="14" xfId="0" applyNumberFormat="1" applyFont="1" applyFill="1" applyBorder="1" applyAlignment="1">
      <alignment horizontal="center"/>
    </xf>
    <xf numFmtId="4" fontId="40" fillId="33" borderId="10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9">
      <selection activeCell="K38" sqref="K38"/>
    </sheetView>
  </sheetViews>
  <sheetFormatPr defaultColWidth="9.00390625" defaultRowHeight="15.75"/>
  <cols>
    <col min="1" max="1" width="14.00390625" style="0" customWidth="1"/>
    <col min="2" max="3" width="15.125" style="0" customWidth="1"/>
    <col min="4" max="4" width="15.00390625" style="0" customWidth="1"/>
    <col min="5" max="5" width="17.75390625" style="0" customWidth="1"/>
    <col min="6" max="6" width="19.625" style="0" customWidth="1"/>
    <col min="7" max="7" width="26.125" style="0" customWidth="1"/>
  </cols>
  <sheetData>
    <row r="1" spans="2:8" s="2" customFormat="1" ht="15.75">
      <c r="B1" s="19" t="s">
        <v>37</v>
      </c>
      <c r="C1" s="19"/>
      <c r="D1" s="19"/>
      <c r="E1" s="19" t="s">
        <v>31</v>
      </c>
      <c r="F1" s="19"/>
      <c r="G1" s="12" t="s">
        <v>43</v>
      </c>
      <c r="H1" s="11"/>
    </row>
    <row r="2" spans="2:7" s="2" customFormat="1" ht="15.75">
      <c r="B2" s="6" t="s">
        <v>6</v>
      </c>
      <c r="C2" s="7" t="s">
        <v>7</v>
      </c>
      <c r="D2" s="7" t="s">
        <v>40</v>
      </c>
      <c r="E2" s="6" t="s">
        <v>38</v>
      </c>
      <c r="F2" s="6" t="s">
        <v>39</v>
      </c>
      <c r="G2" s="4" t="s">
        <v>38</v>
      </c>
    </row>
    <row r="3" spans="1:7" s="2" customFormat="1" ht="15.75">
      <c r="A3" s="15" t="s">
        <v>36</v>
      </c>
      <c r="B3" s="20">
        <f>SUM(D4:D39)</f>
        <v>23939957.326</v>
      </c>
      <c r="C3" s="21"/>
      <c r="D3" s="22"/>
      <c r="E3" s="13">
        <f>E4+E11+E28</f>
        <v>12377683.870000001</v>
      </c>
      <c r="F3" s="13" t="s">
        <v>41</v>
      </c>
      <c r="G3" s="13">
        <f>B3-E3</f>
        <v>11562273.456</v>
      </c>
    </row>
    <row r="4" spans="1:7" ht="15.75">
      <c r="A4" s="18" t="s">
        <v>0</v>
      </c>
      <c r="B4" s="18">
        <v>794655.36</v>
      </c>
      <c r="C4" s="18">
        <v>0</v>
      </c>
      <c r="D4" s="18">
        <v>794655.36</v>
      </c>
      <c r="E4" s="3">
        <f>SUM(E5:E10)</f>
        <v>568945</v>
      </c>
      <c r="F4" s="3" t="s">
        <v>33</v>
      </c>
      <c r="G4" s="18">
        <f>D4-E4</f>
        <v>225710.36</v>
      </c>
    </row>
    <row r="5" spans="1:7" s="2" customFormat="1" ht="15.75">
      <c r="A5" s="18"/>
      <c r="B5" s="18"/>
      <c r="C5" s="18"/>
      <c r="D5" s="18"/>
      <c r="E5" s="5">
        <v>170000</v>
      </c>
      <c r="F5" s="5" t="s">
        <v>1</v>
      </c>
      <c r="G5" s="18"/>
    </row>
    <row r="6" spans="1:7" s="2" customFormat="1" ht="15.75">
      <c r="A6" s="18"/>
      <c r="B6" s="18"/>
      <c r="C6" s="18"/>
      <c r="D6" s="18"/>
      <c r="E6" s="5">
        <v>94308</v>
      </c>
      <c r="F6" s="5" t="s">
        <v>2</v>
      </c>
      <c r="G6" s="18"/>
    </row>
    <row r="7" spans="1:7" s="2" customFormat="1" ht="15.75">
      <c r="A7" s="18"/>
      <c r="B7" s="18"/>
      <c r="C7" s="18"/>
      <c r="D7" s="18"/>
      <c r="E7" s="5">
        <v>77964</v>
      </c>
      <c r="F7" s="5" t="s">
        <v>3</v>
      </c>
      <c r="G7" s="18"/>
    </row>
    <row r="8" spans="1:7" s="2" customFormat="1" ht="15.75">
      <c r="A8" s="18"/>
      <c r="B8" s="18"/>
      <c r="C8" s="18"/>
      <c r="D8" s="18"/>
      <c r="E8" s="5">
        <v>76683</v>
      </c>
      <c r="F8" s="5" t="s">
        <v>4</v>
      </c>
      <c r="G8" s="18"/>
    </row>
    <row r="9" spans="1:7" s="2" customFormat="1" ht="15.75">
      <c r="A9" s="18"/>
      <c r="B9" s="18"/>
      <c r="C9" s="18"/>
      <c r="D9" s="18"/>
      <c r="E9" s="5">
        <v>46820</v>
      </c>
      <c r="F9" s="5" t="s">
        <v>5</v>
      </c>
      <c r="G9" s="18"/>
    </row>
    <row r="10" spans="1:7" s="2" customFormat="1" ht="15.75">
      <c r="A10" s="18"/>
      <c r="B10" s="18"/>
      <c r="C10" s="18"/>
      <c r="D10" s="18"/>
      <c r="E10" s="5">
        <v>103170</v>
      </c>
      <c r="F10" s="5" t="s">
        <v>3</v>
      </c>
      <c r="G10" s="18"/>
    </row>
    <row r="11" spans="1:7" ht="15.75">
      <c r="A11" s="16" t="s">
        <v>9</v>
      </c>
      <c r="B11" s="16">
        <v>4216591.610000001</v>
      </c>
      <c r="C11" s="16">
        <v>1781704.1399999994</v>
      </c>
      <c r="D11" s="16">
        <v>5998295.75</v>
      </c>
      <c r="E11" s="9">
        <f>SUM(E12:E27)</f>
        <v>5318655.7</v>
      </c>
      <c r="F11" s="9" t="s">
        <v>34</v>
      </c>
      <c r="G11" s="16">
        <f>D11-E11</f>
        <v>679640.0499999998</v>
      </c>
    </row>
    <row r="12" spans="1:7" s="2" customFormat="1" ht="15.75">
      <c r="A12" s="16"/>
      <c r="B12" s="16"/>
      <c r="C12" s="16"/>
      <c r="D12" s="16"/>
      <c r="E12" s="5">
        <v>149100</v>
      </c>
      <c r="F12" s="5" t="s">
        <v>4</v>
      </c>
      <c r="G12" s="16"/>
    </row>
    <row r="13" spans="1:7" s="2" customFormat="1" ht="15.75">
      <c r="A13" s="16"/>
      <c r="B13" s="16"/>
      <c r="C13" s="16"/>
      <c r="D13" s="16"/>
      <c r="E13" s="5">
        <v>149100</v>
      </c>
      <c r="F13" s="5" t="s">
        <v>8</v>
      </c>
      <c r="G13" s="16"/>
    </row>
    <row r="14" spans="1:7" s="2" customFormat="1" ht="15.75">
      <c r="A14" s="16"/>
      <c r="B14" s="16"/>
      <c r="C14" s="16"/>
      <c r="D14" s="16"/>
      <c r="E14" s="5">
        <f>194958+607381.2</f>
        <v>802339.2</v>
      </c>
      <c r="F14" s="5" t="s">
        <v>10</v>
      </c>
      <c r="G14" s="16"/>
    </row>
    <row r="15" spans="1:7" s="2" customFormat="1" ht="15.75">
      <c r="A15" s="16"/>
      <c r="B15" s="16"/>
      <c r="C15" s="16"/>
      <c r="D15" s="16"/>
      <c r="E15" s="5">
        <v>116646</v>
      </c>
      <c r="F15" s="5" t="s">
        <v>2</v>
      </c>
      <c r="G15" s="16"/>
    </row>
    <row r="16" spans="1:7" s="2" customFormat="1" ht="15.75">
      <c r="A16" s="16"/>
      <c r="B16" s="16"/>
      <c r="C16" s="16"/>
      <c r="D16" s="16"/>
      <c r="E16" s="5">
        <v>25000</v>
      </c>
      <c r="F16" s="5" t="s">
        <v>3</v>
      </c>
      <c r="G16" s="16"/>
    </row>
    <row r="17" spans="1:7" s="2" customFormat="1" ht="15.75">
      <c r="A17" s="16"/>
      <c r="B17" s="16"/>
      <c r="C17" s="16"/>
      <c r="D17" s="16"/>
      <c r="E17" s="5">
        <f>44700+14923</f>
        <v>59623</v>
      </c>
      <c r="F17" s="5" t="s">
        <v>11</v>
      </c>
      <c r="G17" s="16"/>
    </row>
    <row r="18" spans="1:7" s="2" customFormat="1" ht="15.75">
      <c r="A18" s="16"/>
      <c r="B18" s="16"/>
      <c r="C18" s="16"/>
      <c r="D18" s="16"/>
      <c r="E18" s="5">
        <f>304866+25000</f>
        <v>329866</v>
      </c>
      <c r="F18" s="5" t="s">
        <v>12</v>
      </c>
      <c r="G18" s="16"/>
    </row>
    <row r="19" spans="1:7" s="2" customFormat="1" ht="15.75">
      <c r="A19" s="16"/>
      <c r="B19" s="16"/>
      <c r="C19" s="16"/>
      <c r="D19" s="16"/>
      <c r="E19" s="5">
        <v>341490</v>
      </c>
      <c r="F19" s="5" t="s">
        <v>13</v>
      </c>
      <c r="G19" s="16"/>
    </row>
    <row r="20" spans="1:7" s="2" customFormat="1" ht="15.75">
      <c r="A20" s="16"/>
      <c r="B20" s="16"/>
      <c r="C20" s="16"/>
      <c r="D20" s="16"/>
      <c r="E20" s="5">
        <f>240200+328124</f>
        <v>568324</v>
      </c>
      <c r="F20" s="5" t="s">
        <v>14</v>
      </c>
      <c r="G20" s="16"/>
    </row>
    <row r="21" spans="1:7" s="2" customFormat="1" ht="15.75">
      <c r="A21" s="16"/>
      <c r="B21" s="16"/>
      <c r="C21" s="16"/>
      <c r="D21" s="16"/>
      <c r="E21" s="5">
        <v>53000</v>
      </c>
      <c r="F21" s="5" t="s">
        <v>15</v>
      </c>
      <c r="G21" s="16"/>
    </row>
    <row r="22" spans="1:7" s="2" customFormat="1" ht="15.75">
      <c r="A22" s="16"/>
      <c r="B22" s="16"/>
      <c r="C22" s="16"/>
      <c r="D22" s="16"/>
      <c r="E22" s="5">
        <f>303026.5+429970</f>
        <v>732996.5</v>
      </c>
      <c r="F22" s="5" t="s">
        <v>16</v>
      </c>
      <c r="G22" s="16"/>
    </row>
    <row r="23" spans="1:7" s="2" customFormat="1" ht="15.75">
      <c r="A23" s="16"/>
      <c r="B23" s="16"/>
      <c r="C23" s="16"/>
      <c r="D23" s="16"/>
      <c r="E23" s="5">
        <v>24710</v>
      </c>
      <c r="F23" s="5" t="s">
        <v>17</v>
      </c>
      <c r="G23" s="16"/>
    </row>
    <row r="24" spans="1:7" s="2" customFormat="1" ht="15.75">
      <c r="A24" s="16"/>
      <c r="B24" s="16"/>
      <c r="C24" s="16"/>
      <c r="D24" s="16"/>
      <c r="E24" s="8">
        <v>409123</v>
      </c>
      <c r="F24" s="8" t="s">
        <v>18</v>
      </c>
      <c r="G24" s="16"/>
    </row>
    <row r="25" spans="1:7" s="2" customFormat="1" ht="15.75">
      <c r="A25" s="16"/>
      <c r="B25" s="16"/>
      <c r="C25" s="16"/>
      <c r="D25" s="16"/>
      <c r="E25" s="5">
        <v>524350</v>
      </c>
      <c r="F25" s="5" t="s">
        <v>19</v>
      </c>
      <c r="G25" s="16"/>
    </row>
    <row r="26" spans="1:7" s="2" customFormat="1" ht="15.75">
      <c r="A26" s="16"/>
      <c r="B26" s="16"/>
      <c r="C26" s="16"/>
      <c r="D26" s="16"/>
      <c r="E26" s="5">
        <v>521868</v>
      </c>
      <c r="F26" s="5" t="s">
        <v>20</v>
      </c>
      <c r="G26" s="16"/>
    </row>
    <row r="27" spans="1:7" s="2" customFormat="1" ht="15.75">
      <c r="A27" s="16"/>
      <c r="B27" s="16"/>
      <c r="C27" s="16"/>
      <c r="D27" s="16"/>
      <c r="E27" s="5">
        <v>511120</v>
      </c>
      <c r="F27" s="5" t="s">
        <v>21</v>
      </c>
      <c r="G27" s="16"/>
    </row>
    <row r="28" spans="1:7" ht="15.75">
      <c r="A28" s="17" t="s">
        <v>23</v>
      </c>
      <c r="B28" s="17">
        <v>6457359.926</v>
      </c>
      <c r="C28" s="17">
        <v>10689646.29</v>
      </c>
      <c r="D28" s="17">
        <v>17147006.216000002</v>
      </c>
      <c r="E28" s="10">
        <f>SUM(E29:E39)</f>
        <v>6490083.17</v>
      </c>
      <c r="F28" s="10" t="s">
        <v>35</v>
      </c>
      <c r="G28" s="17">
        <f>D28-E28</f>
        <v>10656923.046000002</v>
      </c>
    </row>
    <row r="29" spans="1:7" ht="15.75">
      <c r="A29" s="17"/>
      <c r="B29" s="17"/>
      <c r="C29" s="17"/>
      <c r="D29" s="17"/>
      <c r="E29" s="5">
        <f>408950+428046</f>
        <v>836996</v>
      </c>
      <c r="F29" s="5" t="s">
        <v>22</v>
      </c>
      <c r="G29" s="17"/>
    </row>
    <row r="30" spans="1:7" ht="15.75">
      <c r="A30" s="17"/>
      <c r="B30" s="17"/>
      <c r="C30" s="17"/>
      <c r="D30" s="17"/>
      <c r="E30" s="5">
        <v>74130</v>
      </c>
      <c r="F30" s="5" t="s">
        <v>24</v>
      </c>
      <c r="G30" s="17"/>
    </row>
    <row r="31" spans="1:7" ht="15.75">
      <c r="A31" s="17"/>
      <c r="B31" s="17"/>
      <c r="C31" s="17"/>
      <c r="D31" s="17"/>
      <c r="E31" s="5">
        <v>759530</v>
      </c>
      <c r="F31" s="5" t="s">
        <v>25</v>
      </c>
      <c r="G31" s="17"/>
    </row>
    <row r="32" spans="1:7" ht="15.75">
      <c r="A32" s="17"/>
      <c r="B32" s="17"/>
      <c r="C32" s="17"/>
      <c r="D32" s="17"/>
      <c r="E32" s="5">
        <v>28000</v>
      </c>
      <c r="F32" s="5" t="s">
        <v>15</v>
      </c>
      <c r="G32" s="17"/>
    </row>
    <row r="33" spans="1:7" ht="15.75">
      <c r="A33" s="17"/>
      <c r="B33" s="17"/>
      <c r="C33" s="17"/>
      <c r="D33" s="17"/>
      <c r="E33" s="5">
        <f>12000+34892</f>
        <v>46892</v>
      </c>
      <c r="F33" s="5" t="s">
        <v>32</v>
      </c>
      <c r="G33" s="17"/>
    </row>
    <row r="34" spans="1:7" ht="15.75">
      <c r="A34" s="17"/>
      <c r="B34" s="17"/>
      <c r="C34" s="17"/>
      <c r="D34" s="17"/>
      <c r="E34" s="5">
        <v>562250</v>
      </c>
      <c r="F34" s="5" t="s">
        <v>26</v>
      </c>
      <c r="G34" s="17"/>
    </row>
    <row r="35" spans="1:7" ht="15.75">
      <c r="A35" s="17"/>
      <c r="B35" s="17"/>
      <c r="C35" s="17"/>
      <c r="D35" s="17"/>
      <c r="E35" s="5">
        <v>633500</v>
      </c>
      <c r="F35" s="5" t="s">
        <v>27</v>
      </c>
      <c r="G35" s="17"/>
    </row>
    <row r="36" spans="1:7" ht="15.75">
      <c r="A36" s="17"/>
      <c r="B36" s="17"/>
      <c r="C36" s="17"/>
      <c r="D36" s="17"/>
      <c r="E36" s="5">
        <v>510592</v>
      </c>
      <c r="F36" s="5" t="s">
        <v>28</v>
      </c>
      <c r="G36" s="17"/>
    </row>
    <row r="37" spans="1:7" ht="15.75">
      <c r="A37" s="17"/>
      <c r="B37" s="17"/>
      <c r="C37" s="17"/>
      <c r="D37" s="17"/>
      <c r="E37" s="5">
        <v>532700</v>
      </c>
      <c r="F37" s="5" t="s">
        <v>29</v>
      </c>
      <c r="G37" s="17"/>
    </row>
    <row r="38" spans="1:7" s="2" customFormat="1" ht="15.75">
      <c r="A38" s="17"/>
      <c r="B38" s="17"/>
      <c r="C38" s="17"/>
      <c r="D38" s="17"/>
      <c r="E38" s="5">
        <v>1077175.84</v>
      </c>
      <c r="F38" s="5" t="s">
        <v>30</v>
      </c>
      <c r="G38" s="17"/>
    </row>
    <row r="39" spans="1:7" ht="45">
      <c r="A39" s="17"/>
      <c r="B39" s="17"/>
      <c r="C39" s="17"/>
      <c r="D39" s="17"/>
      <c r="E39" s="5">
        <f>570113.35+858203.98</f>
        <v>1428317.33</v>
      </c>
      <c r="F39" s="23" t="s">
        <v>45</v>
      </c>
      <c r="G39" s="17"/>
    </row>
    <row r="40" spans="5:7" ht="81.75" customHeight="1">
      <c r="E40" s="1"/>
      <c r="F40" s="14" t="s">
        <v>44</v>
      </c>
      <c r="G40" s="14" t="s">
        <v>42</v>
      </c>
    </row>
    <row r="41" spans="5:6" ht="15.75">
      <c r="E41" s="1"/>
      <c r="F41" s="1"/>
    </row>
    <row r="42" spans="5:6" ht="15.75">
      <c r="E42" s="1"/>
      <c r="F42" s="1"/>
    </row>
    <row r="43" spans="5:6" ht="15.75">
      <c r="E43" s="1"/>
      <c r="F43" s="1"/>
    </row>
    <row r="44" spans="5:6" ht="15.75">
      <c r="E44" s="1"/>
      <c r="F44" s="1"/>
    </row>
    <row r="45" spans="5:6" ht="15.75">
      <c r="E45" s="1"/>
      <c r="F45" s="1"/>
    </row>
    <row r="46" spans="5:6" ht="15.75">
      <c r="E46" s="1"/>
      <c r="F46" s="1"/>
    </row>
    <row r="47" spans="5:6" ht="15.75">
      <c r="E47" s="1"/>
      <c r="F47" s="1"/>
    </row>
    <row r="48" spans="5:6" ht="15.75">
      <c r="E48" s="1"/>
      <c r="F48" s="1"/>
    </row>
    <row r="49" spans="5:6" ht="15.75">
      <c r="E49" s="1"/>
      <c r="F49" s="1"/>
    </row>
    <row r="50" spans="5:6" ht="15.75">
      <c r="E50" s="1"/>
      <c r="F50" s="1"/>
    </row>
    <row r="51" spans="5:6" ht="15.75">
      <c r="E51" s="1"/>
      <c r="F51" s="1"/>
    </row>
    <row r="52" spans="5:6" ht="15.75">
      <c r="E52" s="1"/>
      <c r="F52" s="1"/>
    </row>
    <row r="53" spans="5:6" ht="15.75">
      <c r="E53" s="1"/>
      <c r="F53" s="1"/>
    </row>
    <row r="54" spans="5:6" ht="15.75">
      <c r="E54" s="1"/>
      <c r="F54" s="1"/>
    </row>
    <row r="55" spans="5:6" ht="15.75">
      <c r="E55" s="1"/>
      <c r="F55" s="1"/>
    </row>
    <row r="56" spans="5:6" ht="15.75">
      <c r="E56" s="1"/>
      <c r="F56" s="1"/>
    </row>
    <row r="57" spans="5:6" ht="15.75">
      <c r="E57" s="1"/>
      <c r="F57" s="1"/>
    </row>
    <row r="58" spans="5:6" ht="15.75">
      <c r="E58" s="1"/>
      <c r="F58" s="1"/>
    </row>
    <row r="59" spans="5:6" ht="15.75">
      <c r="E59" s="1"/>
      <c r="F59" s="1"/>
    </row>
    <row r="60" spans="5:6" ht="409.5">
      <c r="E60" s="1"/>
      <c r="F60" s="1"/>
    </row>
    <row r="190" ht="15.75" customHeight="1"/>
    <row r="447" ht="20.25" customHeight="1"/>
  </sheetData>
  <sheetProtection/>
  <mergeCells count="18">
    <mergeCell ref="D28:D39"/>
    <mergeCell ref="B1:D1"/>
    <mergeCell ref="E1:F1"/>
    <mergeCell ref="A4:A10"/>
    <mergeCell ref="B4:B10"/>
    <mergeCell ref="C4:C10"/>
    <mergeCell ref="D4:D10"/>
    <mergeCell ref="B3:D3"/>
    <mergeCell ref="G11:G27"/>
    <mergeCell ref="G28:G39"/>
    <mergeCell ref="G4:G10"/>
    <mergeCell ref="A11:A27"/>
    <mergeCell ref="B11:B27"/>
    <mergeCell ref="C11:C27"/>
    <mergeCell ref="D11:D27"/>
    <mergeCell ref="A28:A39"/>
    <mergeCell ref="B28:B39"/>
    <mergeCell ref="C28:C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sinara-group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Савинцева Ирина Александровна</dc:creator>
  <cp:keywords/>
  <dc:description/>
  <cp:lastModifiedBy>Савинцева Ирина Александровна</cp:lastModifiedBy>
  <dcterms:created xsi:type="dcterms:W3CDTF">2018-01-09T11:31:25Z</dcterms:created>
  <dcterms:modified xsi:type="dcterms:W3CDTF">2018-01-10T05:46:04Z</dcterms:modified>
  <cp:category/>
  <cp:version/>
  <cp:contentType/>
  <cp:contentStatus/>
</cp:coreProperties>
</file>