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40" windowWidth="12570" windowHeight="10080" firstSheet="20" activeTab="35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  <sheet name="07.17" sheetId="22" r:id="rId22"/>
    <sheet name="08.17" sheetId="23" r:id="rId23"/>
    <sheet name="09.17" sheetId="24" r:id="rId24"/>
    <sheet name="10.17" sheetId="25" r:id="rId25"/>
    <sheet name="11.17" sheetId="26" r:id="rId26"/>
    <sheet name="12.17" sheetId="27" r:id="rId27"/>
    <sheet name="01.18" sheetId="28" r:id="rId28"/>
    <sheet name="02.18" sheetId="29" r:id="rId29"/>
    <sheet name="03.18" sheetId="30" r:id="rId30"/>
    <sheet name="04.18" sheetId="31" r:id="rId31"/>
    <sheet name="05.18" sheetId="32" r:id="rId32"/>
    <sheet name="06.18" sheetId="33" r:id="rId33"/>
    <sheet name="07.18" sheetId="34" r:id="rId34"/>
    <sheet name="08.18" sheetId="35" r:id="rId35"/>
    <sheet name="09.18" sheetId="36" r:id="rId36"/>
  </sheets>
  <definedNames/>
  <calcPr fullCalcOnLoad="1" refMode="R1C1"/>
</workbook>
</file>

<file path=xl/sharedStrings.xml><?xml version="1.0" encoding="utf-8"?>
<sst xmlns="http://schemas.openxmlformats.org/spreadsheetml/2006/main" count="500" uniqueCount="246">
  <si>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</si>
  <si>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</si>
  <si>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</si>
  <si>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</si>
  <si>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</si>
  <si>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</si>
  <si>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</si>
  <si>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</si>
  <si>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</si>
  <si>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</si>
  <si>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</si>
  <si>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</si>
  <si>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</si>
  <si>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</si>
  <si>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</si>
  <si>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</si>
  <si>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</si>
  <si>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</si>
  <si>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</si>
  <si>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</si>
  <si>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</si>
  <si>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</si>
  <si>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</si>
  <si>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</si>
  <si>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</si>
  <si>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</si>
  <si>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</si>
  <si>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</si>
  <si>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</si>
  <si>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</si>
  <si>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</si>
  <si>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</si>
  <si>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</si>
  <si>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</si>
  <si>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</si>
  <si>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</si>
  <si>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</si>
  <si>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</si>
  <si>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</si>
  <si>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</si>
  <si>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</si>
  <si>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</si>
  <si>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</si>
  <si>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</si>
  <si>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</si>
  <si>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</si>
  <si>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</si>
  <si>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</si>
  <si>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</si>
  <si>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</si>
  <si>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</si>
  <si>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</si>
  <si>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</si>
  <si>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</si>
  <si>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</si>
  <si>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</si>
  <si>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</si>
  <si>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</si>
  <si>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</si>
  <si>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</si>
  <si>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</si>
  <si>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</si>
  <si>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</si>
  <si>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</si>
  <si>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</si>
  <si>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</si>
  <si>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</si>
  <si>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</si>
  <si>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</si>
  <si>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</si>
  <si>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</si>
  <si>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</si>
  <si>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</si>
  <si>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</si>
  <si>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</si>
  <si>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</si>
  <si>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</si>
  <si>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</si>
  <si>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</si>
  <si>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</si>
  <si>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</si>
  <si>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</si>
  <si>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</si>
  <si>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</si>
  <si>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</si>
  <si>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</si>
  <si>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</si>
  <si>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</si>
  <si>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</si>
  <si>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</si>
  <si>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</si>
  <si>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</si>
  <si>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</si>
  <si>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</si>
  <si>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</si>
  <si>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</si>
  <si>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</si>
  <si>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</si>
  <si>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</si>
  <si>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</si>
  <si>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</si>
  <si>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</si>
  <si>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</si>
  <si>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</si>
  <si>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</si>
  <si>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</si>
  <si>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</si>
  <si>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</si>
  <si>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</si>
  <si>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</si>
  <si>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</si>
  <si>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</si>
  <si>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</si>
  <si>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</si>
  <si>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</si>
  <si>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</si>
  <si>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</si>
  <si>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</si>
  <si>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</si>
  <si>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</si>
  <si>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</si>
  <si>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</si>
  <si>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</si>
  <si>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</si>
  <si>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</si>
  <si>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</si>
  <si>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</si>
  <si>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</si>
  <si>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</si>
  <si>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</si>
  <si>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</si>
  <si>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</si>
  <si>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</si>
  <si>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</si>
  <si>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</si>
  <si>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</si>
  <si>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</si>
  <si>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</si>
  <si>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</si>
  <si>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</si>
  <si>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</si>
  <si>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</si>
  <si>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</si>
  <si>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</si>
  <si>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</si>
  <si>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</si>
  <si>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</si>
  <si>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</si>
  <si>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</si>
  <si>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</si>
  <si>
    <t>Отчет о полученных пожертвованиях и произведенных затратах за июль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</si>
  <si>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30.06.17 (в рамках проекта "Повседневная благотворительность"), руб.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</si>
  <si>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</si>
  <si>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</si>
  <si>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Благотворительные мероприятия</t>
  </si>
  <si>
    <t>Остаток денежных средств на 31.07.17 руб</t>
  </si>
  <si>
    <t>За июль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</si>
  <si>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август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</si>
  <si>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31.07.17 (в рамках проекта "Повседневная благотворительность"), руб.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</si>
  <si>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</si>
  <si>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</si>
  <si>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2017 года не поступало обращений от ОДКБ на оплату лекарственных препаратов</t>
  </si>
  <si>
    <t>Остаток денежных средств на 31.08.17 руб</t>
  </si>
  <si>
    <t>Отчет о полученных пожертвованиях и произведенных затратах за сентябрь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</si>
  <si>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31.08.17 (в рамках проекта "Повседневная благотворительность"), руб.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</si>
  <si>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</si>
  <si>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</si>
  <si>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30.09.17 руб</t>
  </si>
  <si>
    <t>Оплата ОДКБ №1 для приобретения лекарственных препаратов Устьянцевой Эвелине</t>
  </si>
  <si>
    <t>Оплата ОДКБ №1 для приобретения лекарственных препаратов Дерепа Анжелике</t>
  </si>
  <si>
    <t>Отчет о полученных пожертвованиях и произведенных затратах за октябрь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</si>
  <si>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30.09.17 (в рамках проекта "Повседневная благотворительность"), руб.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</si>
  <si>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</si>
  <si>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</si>
  <si>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31.10.17 руб</t>
  </si>
  <si>
    <t>За октябрь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</si>
  <si>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ноябрь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</si>
  <si>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31.10.17 (в рамках проекта "Повседневная благотворительность"), руб.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</si>
  <si>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</si>
  <si>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</si>
  <si>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30.11.17 руб</t>
  </si>
  <si>
    <t>Оплата ОДКБ №1 для приобретения лекарственных препаратов Бяковой Марии</t>
  </si>
  <si>
    <t>Отчет о полученных пожертвованиях и произведенных затратах за декабрь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</si>
  <si>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30.11.17 (в рамках проекта "Повседневная благотворительность"), руб.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</si>
  <si>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</si>
  <si>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</si>
  <si>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29.12.17 руб</t>
  </si>
  <si>
    <t>Внесение предоплаты для приобретения медицинского оборудования для Калужской Областной Клинической Детской Больницы</t>
  </si>
  <si>
    <t>Отчет о полученных пожертвованиях и произведенных затратах за январь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</si>
  <si>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31.12.17 (в рамках проекта "Повседневная благотворительность"), руб.</t>
    </r>
  </si>
  <si>
    <r>
      <t xml:space="preserve">Поступления за январь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</si>
  <si>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</si>
  <si>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31.01.18 руб</t>
  </si>
  <si>
    <t>Оплата ОДКБ №1 для приобретения лекарственных препаратов Королеву Аркадию</t>
  </si>
  <si>
    <t>Отчет о полученных пожертвованиях и произведенных затратах за февраль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</si>
  <si>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31.01.18 (в рамках проекта "Повседневная благотворительность"), руб.</t>
    </r>
  </si>
  <si>
    <t>Остаток денежных средств на 28.02.18 руб</t>
  </si>
  <si>
    <t>Внесение второй части оплаты за медицинское оборудование для Калужской Областной Клинической Детской Больницы</t>
  </si>
  <si>
    <t>Отчет о полученных пожертвованиях и произведенных затратах за март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</si>
  <si>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28.02.18 (в рамках проекта "Повседневная благотворительность"), руб.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</si>
  <si>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</si>
  <si>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</si>
  <si>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</si>
  <si>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</si>
  <si>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Русиновой Виктории (лекарственные препараты были преобретены на сумму 799 600 рублей за счет сэкономленных средств по закупам в рамках ранее заключенных договоров)</t>
  </si>
  <si>
    <t>Остаток денежных средств на 30.03.18 руб</t>
  </si>
  <si>
    <t>Отчет о полученных пожертвованиях и произведенных затратах за апрель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</si>
  <si>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31.03.18 (в рамках проекта "Повседневная благотворительность"), руб.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</si>
  <si>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</si>
  <si>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</si>
  <si>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30.04.18 руб</t>
  </si>
  <si>
    <t>Отчет о полученных пожертвованиях и произведенных затратах за май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</si>
  <si>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30.04.18 (в рамках проекта "Повседневная благотворительность"), руб.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</si>
  <si>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</si>
  <si>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</si>
  <si>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31.05.18 руб</t>
  </si>
  <si>
    <t>Оплата ОДКБ №1 для проведения референтного постмортального исследования гистологического материала пациенту Ткачу Алексею Тимофеевичу</t>
  </si>
  <si>
    <t>Оплата проезда на конференцию для трех врачей Центра онкологии и гематологии ОДКБ №1</t>
  </si>
  <si>
    <t>Оплата ОДКБ №1 для приобретения лекарственных препаратов Хурматуллину Артемию</t>
  </si>
  <si>
    <t>Отчет о полученных пожертвованиях и произведенных затратах за июнь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</si>
  <si>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31.05.18 (в рамках проекта "Повседневная благотворительность"), руб.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</si>
  <si>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</si>
  <si>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</si>
  <si>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30.06.18 руб</t>
  </si>
  <si>
    <t>Оплата проезда на конференцию для двух врачей Центра онкологии и гематологии ОДКБ №1</t>
  </si>
  <si>
    <t>Оплата ОДКБ №1 для приобретения лекарственных препаратов Новикову Владимиру</t>
  </si>
  <si>
    <t>Отчет о полученных пожертвованиях и произведенных затратах за июль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</si>
  <si>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30.06.18 (в рамках проекта "Повседневная благотворительность"), руб.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</si>
  <si>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</si>
  <si>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</si>
  <si>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Пуговкину Сергею</t>
  </si>
  <si>
    <t>Оплата ОДКБ №1 для приобретения лекарственных препаратов Устюгову Андрею</t>
  </si>
  <si>
    <t>Остаток денежных средств на 31.07.18 руб</t>
  </si>
  <si>
    <t>Оплата ГБ КУ на приобретение мебели в отделение детской хирургии</t>
  </si>
  <si>
    <t>Отчет о полученных пожертвованиях и произведенных затратах за август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</si>
  <si>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31.07.18 (в рамках проекта "Повседневная благотворительность"), руб.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</si>
  <si>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</si>
  <si>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</si>
  <si>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31.08.18 руб</t>
  </si>
  <si>
    <t>За август 2018 года не поступало обращений от ОДКБ на оплату лекарственных препаратов</t>
  </si>
  <si>
    <t>За сентябрь 2018 года не поступало обращений от ОДКБ на оплату лекарственных препаратов</t>
  </si>
  <si>
    <t>Отчет о полученных пожертвованиях и произведенных затратах за сентябрь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</si>
  <si>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31.08.18 (в рамках проекта "Повседневная благотворительность"), руб.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</si>
  <si>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</si>
  <si>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</si>
  <si>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30.09.18 руб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</si>
</sst>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90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90" fillId="0" borderId="10" xfId="0" applyNumberFormat="1" applyFon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4</v>
      </c>
    </row>
    <row r="2" spans="1:7" ht="48.75" customHeight="1">
      <c r="A2" s="37" t="s">
        <v>14</v>
      </c>
      <c r="B2" s="37"/>
      <c r="C2" s="10">
        <v>435394.57</v>
      </c>
      <c r="E2" s="12"/>
      <c r="G2" s="14"/>
    </row>
    <row r="3" spans="1:7" ht="49.5" customHeight="1">
      <c r="A3" s="37" t="s">
        <v>6</v>
      </c>
      <c r="B3" s="37"/>
      <c r="C3" s="11">
        <v>322303.94</v>
      </c>
      <c r="G3" s="14"/>
    </row>
    <row r="4" spans="1:3" ht="36" customHeight="1">
      <c r="A4" s="37" t="s">
        <v>7</v>
      </c>
      <c r="B4" s="37"/>
      <c r="C4" s="11">
        <v>113090.63000000002</v>
      </c>
    </row>
    <row r="5" spans="1:3" ht="30" customHeight="1">
      <c r="A5" s="37" t="s">
        <v>8</v>
      </c>
      <c r="B5" s="37"/>
      <c r="C5" s="10">
        <f>C3+C4</f>
        <v>435394.57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33" t="s">
        <v>10</v>
      </c>
      <c r="B10" s="34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7">
      <selection activeCell="C5" sqref="C5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66</v>
      </c>
    </row>
    <row r="2" spans="1:7" ht="50.25" customHeight="1">
      <c r="A2" s="37" t="s">
        <v>25</v>
      </c>
      <c r="B2" s="37"/>
      <c r="C2" s="10">
        <v>2565379.7399999998</v>
      </c>
      <c r="E2" s="12"/>
      <c r="F2" s="14"/>
      <c r="G2" s="14"/>
    </row>
    <row r="3" spans="1:3" ht="49.5" customHeight="1">
      <c r="A3" s="37" t="s">
        <v>67</v>
      </c>
      <c r="B3" s="37"/>
      <c r="C3" s="11">
        <v>315914.2400000001</v>
      </c>
    </row>
    <row r="4" spans="1:3" ht="49.5" customHeight="1">
      <c r="A4" s="37" t="s">
        <v>68</v>
      </c>
      <c r="B4" s="37"/>
      <c r="C4" s="11">
        <v>315251.50000000006</v>
      </c>
    </row>
    <row r="5" spans="1:3" ht="36" customHeight="1">
      <c r="A5" s="37" t="s">
        <v>73</v>
      </c>
      <c r="B5" s="37"/>
      <c r="C5" s="11">
        <v>39399.00000000001</v>
      </c>
    </row>
    <row r="6" spans="1:3" ht="30" customHeight="1">
      <c r="A6" s="37" t="s">
        <v>69</v>
      </c>
      <c r="B6" s="37"/>
      <c r="C6" s="10">
        <f>C3+C4+C5</f>
        <v>670564.7400000002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33" t="s">
        <v>70</v>
      </c>
      <c r="B12" s="34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74</v>
      </c>
    </row>
    <row r="2" spans="1:7" ht="50.25" customHeight="1">
      <c r="A2" s="37" t="s">
        <v>25</v>
      </c>
      <c r="B2" s="37"/>
      <c r="C2" s="10">
        <v>2906334.4799999986</v>
      </c>
      <c r="E2" s="12"/>
      <c r="F2" s="14"/>
      <c r="G2" s="14"/>
    </row>
    <row r="3" spans="1:3" ht="49.5" customHeight="1">
      <c r="A3" s="37" t="s">
        <v>75</v>
      </c>
      <c r="B3" s="37"/>
      <c r="C3" s="11">
        <v>377364.7400000002</v>
      </c>
    </row>
    <row r="4" spans="1:3" ht="30" customHeight="1">
      <c r="A4" s="37" t="s">
        <v>76</v>
      </c>
      <c r="B4" s="37"/>
      <c r="C4" s="11">
        <v>270968.07</v>
      </c>
    </row>
    <row r="5" spans="1:3" ht="36" customHeight="1">
      <c r="A5" s="37" t="s">
        <v>77</v>
      </c>
      <c r="B5" s="37"/>
      <c r="C5" s="11">
        <v>69986.67</v>
      </c>
    </row>
    <row r="6" spans="1:3" ht="30" customHeight="1">
      <c r="A6" s="37" t="s">
        <v>78</v>
      </c>
      <c r="B6" s="37"/>
      <c r="C6" s="10">
        <f>C3+C4+C5</f>
        <v>718319.4800000003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33" t="s">
        <v>79</v>
      </c>
      <c r="B11" s="34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4" sqref="C4:C5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81</v>
      </c>
    </row>
    <row r="2" spans="1:7" ht="50.25" customHeight="1">
      <c r="A2" s="37" t="s">
        <v>25</v>
      </c>
      <c r="B2" s="37"/>
      <c r="C2" s="10">
        <v>3547866.1999999997</v>
      </c>
      <c r="E2" s="12"/>
      <c r="F2" s="14"/>
      <c r="G2" s="14"/>
    </row>
    <row r="3" spans="1:3" ht="49.5" customHeight="1">
      <c r="A3" s="37" t="s">
        <v>82</v>
      </c>
      <c r="B3" s="37"/>
      <c r="C3" s="10">
        <v>440971.98000000033</v>
      </c>
    </row>
    <row r="4" spans="1:3" ht="29.25" customHeight="1">
      <c r="A4" s="37" t="s">
        <v>83</v>
      </c>
      <c r="B4" s="37"/>
      <c r="C4" s="11">
        <v>405362.80000000005</v>
      </c>
    </row>
    <row r="5" spans="1:3" ht="29.25" customHeight="1">
      <c r="A5" s="37" t="s">
        <v>84</v>
      </c>
      <c r="B5" s="37"/>
      <c r="C5" s="11">
        <v>236168.91999999998</v>
      </c>
    </row>
    <row r="6" spans="1:3" ht="30" customHeight="1">
      <c r="A6" s="37" t="s">
        <v>85</v>
      </c>
      <c r="B6" s="37"/>
      <c r="C6" s="10">
        <f>C3+C4+C5</f>
        <v>1082503.7000000004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33" t="s">
        <v>86</v>
      </c>
      <c r="B12" s="34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89</v>
      </c>
    </row>
    <row r="2" spans="1:7" ht="50.25" customHeight="1">
      <c r="A2" s="37" t="s">
        <v>25</v>
      </c>
      <c r="B2" s="37"/>
      <c r="C2" s="10">
        <v>4458598.44</v>
      </c>
      <c r="E2" s="12"/>
      <c r="F2" s="14"/>
      <c r="G2" s="14"/>
    </row>
    <row r="3" spans="1:3" ht="49.5" customHeight="1">
      <c r="A3" s="37" t="s">
        <v>90</v>
      </c>
      <c r="B3" s="37"/>
      <c r="C3" s="10">
        <v>648680.6999999997</v>
      </c>
    </row>
    <row r="4" spans="1:3" ht="29.25" customHeight="1">
      <c r="A4" s="37" t="s">
        <v>91</v>
      </c>
      <c r="B4" s="37"/>
      <c r="C4" s="11">
        <v>548879.4500000001</v>
      </c>
    </row>
    <row r="5" spans="1:3" ht="29.25" customHeight="1">
      <c r="A5" s="37" t="s">
        <v>92</v>
      </c>
      <c r="B5" s="37"/>
      <c r="C5" s="11">
        <v>361852.79</v>
      </c>
    </row>
    <row r="6" spans="1:3" ht="30" customHeight="1">
      <c r="A6" s="37" t="s">
        <v>93</v>
      </c>
      <c r="B6" s="37"/>
      <c r="C6" s="10">
        <f>C3+C4+C5</f>
        <v>1559412.94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33" t="s">
        <v>95</v>
      </c>
      <c r="B12" s="34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96</v>
      </c>
    </row>
    <row r="2" spans="1:7" ht="50.25" customHeight="1">
      <c r="A2" s="37" t="s">
        <v>25</v>
      </c>
      <c r="B2" s="37"/>
      <c r="C2" s="10">
        <v>5570941.0600000005</v>
      </c>
      <c r="E2" s="12"/>
      <c r="F2" s="14"/>
      <c r="G2" s="14"/>
    </row>
    <row r="3" spans="1:3" ht="49.5" customHeight="1">
      <c r="A3" s="37" t="s">
        <v>97</v>
      </c>
      <c r="B3" s="37"/>
      <c r="C3" s="10">
        <v>605092.94</v>
      </c>
    </row>
    <row r="4" spans="1:3" ht="29.25" customHeight="1">
      <c r="A4" s="37" t="s">
        <v>98</v>
      </c>
      <c r="B4" s="37"/>
      <c r="C4" s="11">
        <v>646995.16</v>
      </c>
    </row>
    <row r="5" spans="1:3" ht="29.25" customHeight="1">
      <c r="A5" s="37" t="s">
        <v>99</v>
      </c>
      <c r="B5" s="37"/>
      <c r="C5" s="11">
        <v>465347.4599999999</v>
      </c>
    </row>
    <row r="6" spans="1:3" ht="30" customHeight="1">
      <c r="A6" s="37" t="s">
        <v>13</v>
      </c>
      <c r="B6" s="37"/>
      <c r="C6" s="10">
        <f>C3+C4+C5</f>
        <v>1717435.56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33" t="s">
        <v>100</v>
      </c>
      <c r="B12" s="34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103</v>
      </c>
    </row>
    <row r="2" spans="1:7" ht="50.25" customHeight="1">
      <c r="A2" s="37" t="s">
        <v>25</v>
      </c>
      <c r="B2" s="37"/>
      <c r="C2" s="10">
        <v>6792951.11</v>
      </c>
      <c r="E2" s="12"/>
      <c r="F2" s="14"/>
      <c r="G2" s="14"/>
    </row>
    <row r="3" spans="1:3" ht="49.5" customHeight="1">
      <c r="A3" s="37" t="s">
        <v>104</v>
      </c>
      <c r="B3" s="37"/>
      <c r="C3" s="10">
        <v>1170567.56</v>
      </c>
    </row>
    <row r="4" spans="1:3" ht="29.25" customHeight="1">
      <c r="A4" s="37" t="s">
        <v>105</v>
      </c>
      <c r="B4" s="37"/>
      <c r="C4" s="11">
        <v>655700.45</v>
      </c>
    </row>
    <row r="5" spans="1:3" ht="29.25" customHeight="1">
      <c r="A5" s="37" t="s">
        <v>106</v>
      </c>
      <c r="B5" s="37"/>
      <c r="C5" s="11">
        <v>584919.7299999999</v>
      </c>
    </row>
    <row r="6" spans="1:3" ht="30" customHeight="1">
      <c r="A6" s="37" t="s">
        <v>24</v>
      </c>
      <c r="B6" s="37"/>
      <c r="C6" s="10">
        <f>C3+C4+C5</f>
        <v>2411187.7399999998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33" t="s">
        <v>107</v>
      </c>
      <c r="B16" s="34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112</v>
      </c>
    </row>
    <row r="2" spans="1:7" ht="50.25" customHeight="1">
      <c r="A2" s="37" t="s">
        <v>25</v>
      </c>
      <c r="B2" s="37"/>
      <c r="C2" s="10">
        <v>8314367.850000001</v>
      </c>
      <c r="E2" s="12"/>
      <c r="F2" s="14"/>
      <c r="G2" s="14"/>
    </row>
    <row r="3" spans="1:3" ht="49.5" customHeight="1">
      <c r="A3" s="37" t="s">
        <v>113</v>
      </c>
      <c r="B3" s="37"/>
      <c r="C3" s="10">
        <v>905350.4099999999</v>
      </c>
    </row>
    <row r="4" spans="1:3" ht="29.25" customHeight="1">
      <c r="A4" s="37" t="s">
        <v>114</v>
      </c>
      <c r="B4" s="37"/>
      <c r="C4" s="11">
        <v>674821.79</v>
      </c>
    </row>
    <row r="5" spans="1:3" ht="29.25" customHeight="1">
      <c r="A5" s="37" t="s">
        <v>115</v>
      </c>
      <c r="B5" s="37"/>
      <c r="C5" s="11">
        <v>846594.9500000001</v>
      </c>
    </row>
    <row r="6" spans="1:3" ht="30" customHeight="1">
      <c r="A6" s="37" t="s">
        <v>28</v>
      </c>
      <c r="B6" s="37"/>
      <c r="C6" s="10">
        <f>C3+C4+C5</f>
        <v>2426767.15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33" t="s">
        <v>116</v>
      </c>
      <c r="B11" s="34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118</v>
      </c>
    </row>
    <row r="2" spans="1:7" ht="50.25" customHeight="1">
      <c r="A2" s="37" t="s">
        <v>25</v>
      </c>
      <c r="B2" s="37"/>
      <c r="C2" s="10">
        <v>9704886.350000001</v>
      </c>
      <c r="E2" s="12"/>
      <c r="F2" s="14"/>
      <c r="G2" s="14"/>
    </row>
    <row r="3" spans="1:3" ht="49.5" customHeight="1">
      <c r="A3" s="37" t="s">
        <v>119</v>
      </c>
      <c r="B3" s="37"/>
      <c r="C3" s="10">
        <v>2352637.15</v>
      </c>
    </row>
    <row r="4" spans="1:3" ht="29.25" customHeight="1">
      <c r="A4" s="37" t="s">
        <v>120</v>
      </c>
      <c r="B4" s="37"/>
      <c r="C4" s="11">
        <v>593795.46</v>
      </c>
    </row>
    <row r="5" spans="1:3" ht="29.25" customHeight="1">
      <c r="A5" s="37" t="s">
        <v>121</v>
      </c>
      <c r="B5" s="37"/>
      <c r="C5" s="11">
        <v>823574.1999999998</v>
      </c>
    </row>
    <row r="6" spans="1:3" ht="30" customHeight="1">
      <c r="A6" s="37" t="s">
        <v>35</v>
      </c>
      <c r="B6" s="37"/>
      <c r="C6" s="10">
        <f>C3+C4+C5</f>
        <v>3770006.8099999996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33" t="s">
        <v>122</v>
      </c>
      <c r="B11" s="34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C3" sqref="C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125</v>
      </c>
    </row>
    <row r="2" spans="1:7" ht="50.25" customHeight="1">
      <c r="A2" s="37" t="s">
        <v>25</v>
      </c>
      <c r="B2" s="37"/>
      <c r="C2" s="10">
        <v>11380521.43</v>
      </c>
      <c r="E2" s="12"/>
      <c r="F2" s="14"/>
      <c r="G2" s="14"/>
    </row>
    <row r="3" spans="1:3" ht="49.5" customHeight="1">
      <c r="A3" s="37" t="s">
        <v>126</v>
      </c>
      <c r="B3" s="37"/>
      <c r="C3" s="10">
        <v>3341960.8099999996</v>
      </c>
    </row>
    <row r="4" spans="1:9" ht="29.25" customHeight="1">
      <c r="A4" s="37" t="s">
        <v>127</v>
      </c>
      <c r="B4" s="37"/>
      <c r="C4" s="11">
        <v>661444.0599999999</v>
      </c>
      <c r="I4" s="25"/>
    </row>
    <row r="5" spans="1:9" ht="29.25" customHeight="1">
      <c r="A5" s="37" t="s">
        <v>128</v>
      </c>
      <c r="B5" s="37"/>
      <c r="C5" s="11">
        <v>987339.8599999999</v>
      </c>
      <c r="I5" s="25"/>
    </row>
    <row r="6" spans="1:9" ht="30" customHeight="1">
      <c r="A6" s="37" t="s">
        <v>43</v>
      </c>
      <c r="B6" s="37"/>
      <c r="C6" s="10">
        <f>C3+C4+C5</f>
        <v>4990744.7299999995</v>
      </c>
      <c r="I6" s="25"/>
    </row>
    <row r="7" spans="1:9" ht="30" customHeight="1">
      <c r="A7" s="35" t="s">
        <v>9</v>
      </c>
      <c r="B7" s="35"/>
      <c r="C7" s="35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33" t="s">
        <v>129</v>
      </c>
      <c r="B13" s="34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C18" sqref="C18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130</v>
      </c>
    </row>
    <row r="2" spans="1:7" ht="50.25" customHeight="1">
      <c r="A2" s="37" t="s">
        <v>25</v>
      </c>
      <c r="B2" s="37"/>
      <c r="C2" s="10">
        <v>12794599.879999999</v>
      </c>
      <c r="E2" s="12"/>
      <c r="F2" s="14"/>
      <c r="G2" s="14"/>
    </row>
    <row r="3" spans="1:3" ht="49.5" customHeight="1">
      <c r="A3" s="37" t="s">
        <v>131</v>
      </c>
      <c r="B3" s="37"/>
      <c r="C3" s="10">
        <v>3794264.7299999995</v>
      </c>
    </row>
    <row r="4" spans="1:9" ht="29.25" customHeight="1">
      <c r="A4" s="37" t="s">
        <v>132</v>
      </c>
      <c r="B4" s="37"/>
      <c r="C4" s="11">
        <v>556678.79</v>
      </c>
      <c r="I4" s="25"/>
    </row>
    <row r="5" spans="1:9" ht="29.25" customHeight="1">
      <c r="A5" s="37" t="s">
        <v>133</v>
      </c>
      <c r="B5" s="37"/>
      <c r="C5" s="11">
        <v>857399.6599999998</v>
      </c>
      <c r="I5" s="25"/>
    </row>
    <row r="6" spans="1:10" ht="30" customHeight="1">
      <c r="A6" s="37" t="s">
        <v>50</v>
      </c>
      <c r="B6" s="37"/>
      <c r="C6" s="10">
        <f>C3+C4+C5</f>
        <v>5208343.18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33" t="s">
        <v>134</v>
      </c>
      <c r="B12" s="34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5</v>
      </c>
    </row>
    <row r="2" spans="1:7" ht="50.25" customHeight="1">
      <c r="A2" s="37" t="s">
        <v>14</v>
      </c>
      <c r="B2" s="37"/>
      <c r="C2" s="10">
        <v>587127.52</v>
      </c>
      <c r="E2" s="12"/>
      <c r="F2" s="14"/>
      <c r="G2" s="14"/>
    </row>
    <row r="3" spans="1:3" ht="49.5" customHeight="1">
      <c r="A3" s="37" t="s">
        <v>11</v>
      </c>
      <c r="B3" s="37"/>
      <c r="C3" s="11">
        <v>265394.57</v>
      </c>
    </row>
    <row r="4" spans="1:3" ht="36" customHeight="1">
      <c r="A4" s="37" t="s">
        <v>12</v>
      </c>
      <c r="B4" s="37"/>
      <c r="C4" s="11">
        <v>151732.95</v>
      </c>
    </row>
    <row r="5" spans="1:3" ht="30" customHeight="1">
      <c r="A5" s="37" t="s">
        <v>13</v>
      </c>
      <c r="B5" s="37"/>
      <c r="C5" s="10">
        <f>C3+C4</f>
        <v>417127.52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33" t="s">
        <v>15</v>
      </c>
      <c r="B12" s="34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137</v>
      </c>
    </row>
    <row r="2" spans="1:7" ht="36.75" customHeight="1">
      <c r="A2" s="37" t="s">
        <v>25</v>
      </c>
      <c r="B2" s="37"/>
      <c r="C2" s="10">
        <v>14459037.966</v>
      </c>
      <c r="E2" s="12"/>
      <c r="F2" s="14"/>
      <c r="G2" s="14"/>
    </row>
    <row r="3" spans="1:3" ht="41.25" customHeight="1">
      <c r="A3" s="37" t="s">
        <v>138</v>
      </c>
      <c r="B3" s="37"/>
      <c r="C3" s="10">
        <v>4634093.18</v>
      </c>
    </row>
    <row r="4" spans="1:9" ht="29.25" customHeight="1">
      <c r="A4" s="37" t="s">
        <v>139</v>
      </c>
      <c r="B4" s="37"/>
      <c r="C4" s="11">
        <v>641958.4359999999</v>
      </c>
      <c r="I4" s="25"/>
    </row>
    <row r="5" spans="1:9" ht="29.25" customHeight="1">
      <c r="A5" s="37" t="s">
        <v>140</v>
      </c>
      <c r="B5" s="37"/>
      <c r="C5" s="11">
        <v>1022479.65</v>
      </c>
      <c r="I5" s="25"/>
    </row>
    <row r="6" spans="1:10" ht="30" customHeight="1">
      <c r="A6" s="37" t="s">
        <v>57</v>
      </c>
      <c r="B6" s="37"/>
      <c r="C6" s="10">
        <f>C3+C4+C5</f>
        <v>6298531.266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33" t="s">
        <v>142</v>
      </c>
      <c r="B11" s="34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143</v>
      </c>
    </row>
    <row r="2" spans="1:7" ht="36.75" customHeight="1">
      <c r="A2" s="37" t="s">
        <v>25</v>
      </c>
      <c r="B2" s="37"/>
      <c r="C2" s="10">
        <v>16087202.015999999</v>
      </c>
      <c r="E2" s="12"/>
      <c r="F2" s="14"/>
      <c r="G2" s="14"/>
    </row>
    <row r="3" spans="1:3" ht="41.25" customHeight="1">
      <c r="A3" s="37" t="s">
        <v>144</v>
      </c>
      <c r="B3" s="37"/>
      <c r="C3" s="10">
        <v>6263639.266</v>
      </c>
    </row>
    <row r="4" spans="1:9" ht="29.25" customHeight="1">
      <c r="A4" s="37" t="s">
        <v>145</v>
      </c>
      <c r="B4" s="37"/>
      <c r="C4" s="11">
        <f>620650.24-26985.88</f>
        <v>593664.36</v>
      </c>
      <c r="I4" s="25"/>
    </row>
    <row r="5" spans="1:9" ht="29.25" customHeight="1">
      <c r="A5" s="37" t="s">
        <v>146</v>
      </c>
      <c r="B5" s="37"/>
      <c r="C5" s="11">
        <f>1007513.81-(10720+18700)</f>
        <v>978093.81</v>
      </c>
      <c r="I5" s="25"/>
    </row>
    <row r="6" spans="1:9" ht="21.75" customHeight="1">
      <c r="A6" s="37" t="s">
        <v>149</v>
      </c>
      <c r="B6" s="37"/>
      <c r="C6" s="11">
        <f>10720+18700+26985.88</f>
        <v>56405.880000000005</v>
      </c>
      <c r="I6" s="25"/>
    </row>
    <row r="7" spans="1:10" ht="30" customHeight="1">
      <c r="A7" s="37" t="s">
        <v>63</v>
      </c>
      <c r="B7" s="37"/>
      <c r="C7" s="10">
        <f>C3+C4+C5+C6</f>
        <v>7891803.316000001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33" t="s">
        <v>147</v>
      </c>
      <c r="B12" s="34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150</v>
      </c>
    </row>
    <row r="2" spans="1:7" ht="36.75" customHeight="1">
      <c r="A2" s="37" t="s">
        <v>25</v>
      </c>
      <c r="B2" s="37"/>
      <c r="C2" s="10">
        <v>17726933.015999995</v>
      </c>
      <c r="E2" s="12"/>
      <c r="F2" s="14"/>
      <c r="G2" s="14"/>
    </row>
    <row r="3" spans="1:3" ht="41.25" customHeight="1">
      <c r="A3" s="37" t="s">
        <v>151</v>
      </c>
      <c r="B3" s="37"/>
      <c r="C3" s="10">
        <v>7258303.316000001</v>
      </c>
    </row>
    <row r="4" spans="1:9" ht="29.25" customHeight="1">
      <c r="A4" s="37" t="s">
        <v>152</v>
      </c>
      <c r="B4" s="37"/>
      <c r="C4" s="11">
        <f>704092.58-C6</f>
        <v>595085.9299999999</v>
      </c>
      <c r="I4" s="25"/>
    </row>
    <row r="5" spans="1:9" ht="29.25" customHeight="1">
      <c r="A5" s="37" t="s">
        <v>153</v>
      </c>
      <c r="B5" s="37"/>
      <c r="C5" s="11">
        <v>935638.42</v>
      </c>
      <c r="I5" s="25"/>
    </row>
    <row r="6" spans="1:9" ht="21.75" customHeight="1">
      <c r="A6" s="37" t="s">
        <v>154</v>
      </c>
      <c r="B6" s="37"/>
      <c r="C6" s="11">
        <v>109006.65</v>
      </c>
      <c r="I6" s="25"/>
    </row>
    <row r="7" spans="1:10" ht="30" customHeight="1">
      <c r="A7" s="37" t="s">
        <v>69</v>
      </c>
      <c r="B7" s="37"/>
      <c r="C7" s="10">
        <f>C3+C4+C5+C6</f>
        <v>8898034.316000002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156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155</v>
      </c>
      <c r="B12" s="34"/>
      <c r="C12" s="8">
        <f>C7-B11</f>
        <v>8898034.316000002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157</v>
      </c>
    </row>
    <row r="2" spans="1:7" ht="36.75" customHeight="1">
      <c r="A2" s="37" t="s">
        <v>25</v>
      </c>
      <c r="B2" s="37"/>
      <c r="C2" s="10">
        <v>19160692.036</v>
      </c>
      <c r="E2" s="12"/>
      <c r="F2" s="14"/>
      <c r="G2" s="14"/>
    </row>
    <row r="3" spans="1:3" ht="41.25" customHeight="1">
      <c r="A3" s="37" t="s">
        <v>158</v>
      </c>
      <c r="B3" s="37"/>
      <c r="C3" s="10">
        <v>8898034.316000002</v>
      </c>
    </row>
    <row r="4" spans="1:9" ht="29.25" customHeight="1">
      <c r="A4" s="37" t="s">
        <v>159</v>
      </c>
      <c r="B4" s="37"/>
      <c r="C4" s="11">
        <v>518660.12</v>
      </c>
      <c r="I4" s="25"/>
    </row>
    <row r="5" spans="1:9" ht="29.25" customHeight="1">
      <c r="A5" s="37" t="s">
        <v>160</v>
      </c>
      <c r="B5" s="37"/>
      <c r="C5" s="11">
        <v>915098.8999999997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78</v>
      </c>
      <c r="B7" s="37"/>
      <c r="C7" s="10">
        <f>C3+C4+C5+C6</f>
        <v>10331793.336000001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161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162</v>
      </c>
      <c r="B12" s="34"/>
      <c r="C12" s="8">
        <f>C7-B11</f>
        <v>10331793.336000001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163</v>
      </c>
    </row>
    <row r="2" spans="1:7" ht="36.75" customHeight="1">
      <c r="A2" s="37" t="s">
        <v>25</v>
      </c>
      <c r="B2" s="37"/>
      <c r="C2" s="10">
        <v>20446758.156</v>
      </c>
      <c r="E2" s="12"/>
      <c r="F2" s="14"/>
      <c r="G2" s="14"/>
    </row>
    <row r="3" spans="1:3" ht="41.25" customHeight="1">
      <c r="A3" s="37" t="s">
        <v>164</v>
      </c>
      <c r="B3" s="37"/>
      <c r="C3" s="10">
        <v>10331793.336000001</v>
      </c>
    </row>
    <row r="4" spans="1:9" ht="29.25" customHeight="1">
      <c r="A4" s="37" t="s">
        <v>165</v>
      </c>
      <c r="B4" s="37"/>
      <c r="C4" s="11">
        <v>456031.18</v>
      </c>
      <c r="I4" s="25"/>
    </row>
    <row r="5" spans="1:9" ht="29.25" customHeight="1">
      <c r="A5" s="37" t="s">
        <v>166</v>
      </c>
      <c r="B5" s="37"/>
      <c r="C5" s="11">
        <v>830173.6400000001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85</v>
      </c>
      <c r="B7" s="37"/>
      <c r="C7" s="10">
        <f>C3+C4+C5+C6</f>
        <v>11617998.156000001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9" ht="31.5">
      <c r="A10" s="29">
        <v>42986</v>
      </c>
      <c r="B10" s="28">
        <v>510592</v>
      </c>
      <c r="C10" s="16" t="s">
        <v>168</v>
      </c>
      <c r="D10" s="21"/>
      <c r="E10" s="21"/>
      <c r="G10" s="25"/>
      <c r="H10" s="25"/>
      <c r="I10" s="25"/>
    </row>
    <row r="11" spans="1:8" ht="31.5">
      <c r="A11" s="29">
        <v>42986</v>
      </c>
      <c r="B11" s="28">
        <f>49500+30000+453200</f>
        <v>532700</v>
      </c>
      <c r="C11" s="16" t="s">
        <v>169</v>
      </c>
      <c r="D11" s="21"/>
      <c r="F11" s="25"/>
      <c r="G11" s="25"/>
      <c r="H11" s="25"/>
    </row>
    <row r="12" spans="1:9" ht="47.25">
      <c r="A12" s="7" t="s">
        <v>2</v>
      </c>
      <c r="B12" s="8">
        <f>SUM(B10:B11)</f>
        <v>1043292</v>
      </c>
      <c r="C12" s="7"/>
      <c r="D12" s="21"/>
      <c r="E12" s="21"/>
      <c r="H12" s="25"/>
      <c r="I12" s="25"/>
    </row>
    <row r="13" spans="1:9" ht="15.75">
      <c r="A13" s="33" t="s">
        <v>167</v>
      </c>
      <c r="B13" s="34"/>
      <c r="C13" s="8">
        <f>C7-B12</f>
        <v>10574706.156000001</v>
      </c>
      <c r="D13" s="21"/>
      <c r="E13" s="21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170</v>
      </c>
    </row>
    <row r="2" spans="1:7" ht="36.75" customHeight="1">
      <c r="A2" s="37" t="s">
        <v>25</v>
      </c>
      <c r="B2" s="37"/>
      <c r="C2" s="10">
        <v>21931649.346</v>
      </c>
      <c r="E2" s="12"/>
      <c r="F2" s="14"/>
      <c r="G2" s="14"/>
    </row>
    <row r="3" spans="1:3" ht="41.25" customHeight="1">
      <c r="A3" s="37" t="s">
        <v>171</v>
      </c>
      <c r="B3" s="37"/>
      <c r="C3" s="10">
        <v>10574706.156000001</v>
      </c>
    </row>
    <row r="4" spans="1:9" ht="29.25" customHeight="1">
      <c r="A4" s="37" t="s">
        <v>172</v>
      </c>
      <c r="B4" s="37"/>
      <c r="C4" s="11">
        <v>386715.14999999997</v>
      </c>
      <c r="I4" s="25"/>
    </row>
    <row r="5" spans="1:9" ht="29.25" customHeight="1">
      <c r="A5" s="37" t="s">
        <v>173</v>
      </c>
      <c r="B5" s="37"/>
      <c r="C5" s="11">
        <v>1098037.34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93</v>
      </c>
      <c r="B7" s="37"/>
      <c r="C7" s="10">
        <f>+C3+C4+C5+C6</f>
        <v>12059458.646000002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/>
      <c r="B10" s="28">
        <v>0</v>
      </c>
      <c r="C10" s="6" t="s">
        <v>175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H11" s="25"/>
      <c r="I11" s="25"/>
    </row>
    <row r="12" spans="1:9" ht="15.75">
      <c r="A12" s="33" t="s">
        <v>174</v>
      </c>
      <c r="B12" s="34"/>
      <c r="C12" s="8">
        <f>C7-B11</f>
        <v>12059458.646000002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176</v>
      </c>
    </row>
    <row r="2" spans="1:7" ht="36.75" customHeight="1">
      <c r="A2" s="37" t="s">
        <v>25</v>
      </c>
      <c r="B2" s="37"/>
      <c r="C2" s="10">
        <v>22947288.146</v>
      </c>
      <c r="E2" s="12"/>
      <c r="F2" s="14"/>
      <c r="G2" s="14"/>
    </row>
    <row r="3" spans="1:3" ht="41.25" customHeight="1">
      <c r="A3" s="37" t="s">
        <v>177</v>
      </c>
      <c r="B3" s="37"/>
      <c r="C3" s="10">
        <v>12059458.646000002</v>
      </c>
    </row>
    <row r="4" spans="1:9" ht="29.25" customHeight="1">
      <c r="A4" s="37" t="s">
        <v>178</v>
      </c>
      <c r="B4" s="37"/>
      <c r="C4" s="11">
        <v>303934.57000000007</v>
      </c>
      <c r="I4" s="25"/>
    </row>
    <row r="5" spans="1:9" ht="29.25" customHeight="1">
      <c r="A5" s="37" t="s">
        <v>179</v>
      </c>
      <c r="B5" s="37"/>
      <c r="C5" s="11">
        <v>711572.2300000001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13</v>
      </c>
      <c r="B7" s="37"/>
      <c r="C7" s="10">
        <f>+C3+C4+C5+C6</f>
        <v>13074965.446000002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43047</v>
      </c>
      <c r="B10" s="30">
        <v>1077175.84</v>
      </c>
      <c r="C10" s="6" t="s">
        <v>181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1077175.84</v>
      </c>
      <c r="C11" s="7"/>
      <c r="D11" s="21"/>
      <c r="E11" s="21"/>
      <c r="H11" s="25"/>
      <c r="I11" s="25"/>
    </row>
    <row r="12" spans="1:9" ht="15.75">
      <c r="A12" s="33" t="s">
        <v>180</v>
      </c>
      <c r="B12" s="34"/>
      <c r="C12" s="8">
        <f>C7-B11</f>
        <v>11997789.606000002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182</v>
      </c>
    </row>
    <row r="2" spans="1:7" ht="36.75" customHeight="1">
      <c r="A2" s="37" t="s">
        <v>25</v>
      </c>
      <c r="B2" s="37"/>
      <c r="C2" s="10">
        <v>23939957.326</v>
      </c>
      <c r="E2" s="12"/>
      <c r="F2" s="14"/>
      <c r="G2" s="14"/>
    </row>
    <row r="3" spans="1:3" ht="41.25" customHeight="1">
      <c r="A3" s="37" t="s">
        <v>183</v>
      </c>
      <c r="B3" s="37"/>
      <c r="C3" s="10">
        <v>11997789.606000002</v>
      </c>
    </row>
    <row r="4" spans="1:9" ht="29.25" customHeight="1">
      <c r="A4" s="37" t="s">
        <v>184</v>
      </c>
      <c r="B4" s="37"/>
      <c r="C4" s="11">
        <v>338511.55</v>
      </c>
      <c r="I4" s="25"/>
    </row>
    <row r="5" spans="1:9" ht="29.25" customHeight="1">
      <c r="A5" s="37" t="s">
        <v>185</v>
      </c>
      <c r="B5" s="37"/>
      <c r="C5" s="11">
        <v>654157.6300000001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24</v>
      </c>
      <c r="B7" s="37"/>
      <c r="C7" s="10">
        <f>+C3+C4+C5+C6</f>
        <v>12990458.786000004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29">
        <v>43097</v>
      </c>
      <c r="B10" s="30">
        <f>570113.35+858203.98</f>
        <v>1428317.33</v>
      </c>
      <c r="C10" s="6" t="s">
        <v>187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1428317.33</v>
      </c>
      <c r="C11" s="7"/>
      <c r="D11" s="21"/>
      <c r="E11" s="21"/>
      <c r="H11" s="25"/>
      <c r="I11" s="25"/>
    </row>
    <row r="12" spans="1:9" ht="15.75">
      <c r="A12" s="33" t="s">
        <v>186</v>
      </c>
      <c r="B12" s="34"/>
      <c r="C12" s="8">
        <f>C7-B11</f>
        <v>11562141.456000004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188</v>
      </c>
    </row>
    <row r="2" spans="1:7" ht="36.75" customHeight="1">
      <c r="A2" s="37" t="s">
        <v>25</v>
      </c>
      <c r="B2" s="37"/>
      <c r="C2" s="10">
        <v>24782142.50600002</v>
      </c>
      <c r="E2" s="12"/>
      <c r="F2" s="14"/>
      <c r="G2" s="14"/>
    </row>
    <row r="3" spans="1:3" ht="41.25" customHeight="1">
      <c r="A3" s="37" t="s">
        <v>189</v>
      </c>
      <c r="B3" s="37"/>
      <c r="C3" s="10">
        <v>11562141.456000004</v>
      </c>
    </row>
    <row r="4" spans="1:9" ht="29.25" customHeight="1">
      <c r="A4" s="37" t="s">
        <v>190</v>
      </c>
      <c r="B4" s="37"/>
      <c r="C4" s="11">
        <v>278916.94999999995</v>
      </c>
      <c r="I4" s="25"/>
    </row>
    <row r="5" spans="1:9" ht="29.25" customHeight="1">
      <c r="A5" s="37" t="s">
        <v>191</v>
      </c>
      <c r="B5" s="37"/>
      <c r="C5" s="11">
        <v>563268.23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28</v>
      </c>
      <c r="B7" s="37"/>
      <c r="C7" s="10">
        <f>C3+C4+C5+C6</f>
        <v>12404326.636000004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43125</v>
      </c>
      <c r="B10" s="30">
        <v>863358</v>
      </c>
      <c r="C10" s="6" t="s">
        <v>193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863358</v>
      </c>
      <c r="C11" s="7"/>
      <c r="D11" s="21"/>
      <c r="E11" s="21"/>
      <c r="H11" s="25"/>
      <c r="I11" s="25"/>
    </row>
    <row r="12" spans="1:9" ht="15.75">
      <c r="A12" s="33" t="s">
        <v>192</v>
      </c>
      <c r="B12" s="34"/>
      <c r="C12" s="8">
        <f>C7-B11</f>
        <v>11540968.636000004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194</v>
      </c>
    </row>
    <row r="2" spans="1:7" ht="36.75" customHeight="1">
      <c r="A2" s="37" t="s">
        <v>25</v>
      </c>
      <c r="B2" s="37"/>
      <c r="C2" s="10">
        <v>25509390.39600002</v>
      </c>
      <c r="E2" s="12"/>
      <c r="F2" s="14"/>
      <c r="G2" s="14"/>
    </row>
    <row r="3" spans="1:3" ht="41.25" customHeight="1">
      <c r="A3" s="37" t="s">
        <v>195</v>
      </c>
      <c r="B3" s="37"/>
      <c r="C3" s="10">
        <v>11540968.636000004</v>
      </c>
    </row>
    <row r="4" spans="1:9" ht="29.25" customHeight="1">
      <c r="A4" s="37" t="s">
        <v>202</v>
      </c>
      <c r="B4" s="37"/>
      <c r="C4" s="11">
        <v>228595.62999999995</v>
      </c>
      <c r="I4" s="25"/>
    </row>
    <row r="5" spans="1:9" ht="29.25" customHeight="1">
      <c r="A5" s="37" t="s">
        <v>203</v>
      </c>
      <c r="B5" s="37"/>
      <c r="C5" s="11">
        <v>498652.26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35</v>
      </c>
      <c r="B7" s="37"/>
      <c r="C7" s="10">
        <f>C3+C4+C5+C6</f>
        <v>12268216.526000004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31">
        <v>43140</v>
      </c>
      <c r="B10" s="28">
        <v>570113.35</v>
      </c>
      <c r="C10" s="6" t="s">
        <v>197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570113.35</v>
      </c>
      <c r="C11" s="7"/>
      <c r="D11" s="21"/>
      <c r="E11" s="21"/>
      <c r="H11" s="25"/>
      <c r="I11" s="25"/>
    </row>
    <row r="12" spans="1:9" ht="15.75">
      <c r="A12" s="33" t="s">
        <v>196</v>
      </c>
      <c r="B12" s="34"/>
      <c r="C12" s="8">
        <f>C7-B11</f>
        <v>11698103.176000005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6"/>
      <c r="B1" s="36"/>
      <c r="C1" s="2" t="s">
        <v>31</v>
      </c>
    </row>
    <row r="2" spans="1:7" ht="50.25" customHeight="1">
      <c r="A2" s="37" t="s">
        <v>14</v>
      </c>
      <c r="B2" s="37"/>
      <c r="C2" s="10">
        <v>794655.36</v>
      </c>
      <c r="E2" s="12"/>
      <c r="F2" s="14"/>
      <c r="G2" s="14"/>
    </row>
    <row r="3" spans="1:3" ht="49.5" customHeight="1">
      <c r="A3" s="37" t="s">
        <v>22</v>
      </c>
      <c r="B3" s="37"/>
      <c r="C3" s="11">
        <v>168172.52000000002</v>
      </c>
    </row>
    <row r="4" spans="1:3" ht="36" customHeight="1">
      <c r="A4" s="37" t="s">
        <v>23</v>
      </c>
      <c r="B4" s="37"/>
      <c r="C4" s="11">
        <v>207527.84</v>
      </c>
    </row>
    <row r="5" spans="1:3" ht="30" customHeight="1">
      <c r="A5" s="37" t="s">
        <v>24</v>
      </c>
      <c r="B5" s="37"/>
      <c r="C5" s="10">
        <f>C3+C4</f>
        <v>375700.36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33" t="s">
        <v>21</v>
      </c>
      <c r="B11" s="34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198</v>
      </c>
    </row>
    <row r="2" spans="1:7" ht="36.75" customHeight="1">
      <c r="A2" s="37" t="s">
        <v>25</v>
      </c>
      <c r="B2" s="37"/>
      <c r="C2" s="10">
        <v>26236198.826</v>
      </c>
      <c r="E2" s="12"/>
      <c r="F2" s="14"/>
      <c r="G2" s="14"/>
    </row>
    <row r="3" spans="1:3" ht="41.25" customHeight="1">
      <c r="A3" s="37" t="s">
        <v>199</v>
      </c>
      <c r="B3" s="37"/>
      <c r="C3" s="10">
        <v>11698103.176000005</v>
      </c>
    </row>
    <row r="4" spans="1:9" ht="29.25" customHeight="1">
      <c r="A4" s="37" t="s">
        <v>200</v>
      </c>
      <c r="B4" s="37"/>
      <c r="C4" s="11">
        <v>237193.74</v>
      </c>
      <c r="I4" s="25"/>
    </row>
    <row r="5" spans="1:9" ht="29.25" customHeight="1">
      <c r="A5" s="37" t="s">
        <v>201</v>
      </c>
      <c r="B5" s="37"/>
      <c r="C5" s="11">
        <v>489614.69000000006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43</v>
      </c>
      <c r="B7" s="37"/>
      <c r="C7" s="10">
        <f>C3+C4+C5+C6</f>
        <v>12424911.606000004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90.75">
      <c r="A10" s="32">
        <v>43187</v>
      </c>
      <c r="B10" s="30">
        <v>75572.8</v>
      </c>
      <c r="C10" s="6" t="s">
        <v>204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75572.8</v>
      </c>
      <c r="C11" s="7"/>
      <c r="D11" s="21"/>
      <c r="E11" s="21"/>
      <c r="H11" s="25"/>
      <c r="I11" s="25"/>
    </row>
    <row r="12" spans="1:9" ht="15.75">
      <c r="A12" s="33" t="s">
        <v>205</v>
      </c>
      <c r="B12" s="34"/>
      <c r="C12" s="8">
        <f>C7-B11</f>
        <v>12349338.806000004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206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207</v>
      </c>
      <c r="B3" s="37"/>
      <c r="C3" s="10">
        <v>12349338.806000004</v>
      </c>
    </row>
    <row r="4" spans="1:9" ht="29.25" customHeight="1">
      <c r="A4" s="37" t="s">
        <v>208</v>
      </c>
      <c r="B4" s="37"/>
      <c r="C4" s="11">
        <v>212674.70999999993</v>
      </c>
      <c r="I4" s="25"/>
    </row>
    <row r="5" spans="1:9" ht="29.25" customHeight="1">
      <c r="A5" s="37" t="s">
        <v>209</v>
      </c>
      <c r="B5" s="37"/>
      <c r="C5" s="11">
        <v>443032.35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50</v>
      </c>
      <c r="B7" s="37"/>
      <c r="C7" s="10">
        <f>C3+C4+C5+C6</f>
        <v>13005045.866000002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51.75" customHeight="1">
      <c r="A10" s="31">
        <v>43203</v>
      </c>
      <c r="B10" s="28">
        <v>15600</v>
      </c>
      <c r="C10" s="6" t="s">
        <v>216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15600</v>
      </c>
      <c r="C11" s="7"/>
      <c r="D11" s="21"/>
      <c r="E11" s="21"/>
      <c r="H11" s="25"/>
      <c r="I11" s="25"/>
    </row>
    <row r="12" spans="1:9" ht="15.75">
      <c r="A12" s="33" t="s">
        <v>210</v>
      </c>
      <c r="B12" s="34"/>
      <c r="C12" s="8">
        <f>C7-B11</f>
        <v>12989445.866000002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211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212</v>
      </c>
      <c r="B3" s="37"/>
      <c r="C3" s="10">
        <v>12989445.866000002</v>
      </c>
    </row>
    <row r="4" spans="1:9" ht="29.25" customHeight="1">
      <c r="A4" s="37" t="s">
        <v>213</v>
      </c>
      <c r="B4" s="37"/>
      <c r="C4" s="11">
        <v>233279.97000000003</v>
      </c>
      <c r="I4" s="25"/>
    </row>
    <row r="5" spans="1:9" ht="29.25" customHeight="1">
      <c r="A5" s="37" t="s">
        <v>214</v>
      </c>
      <c r="B5" s="37"/>
      <c r="C5" s="11">
        <v>486721.73000000004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57</v>
      </c>
      <c r="B7" s="37"/>
      <c r="C7" s="10">
        <f>C3+C4+C5+C6</f>
        <v>13709447.566000003</v>
      </c>
      <c r="J7" s="26"/>
    </row>
    <row r="8" spans="1:6" ht="30" customHeight="1">
      <c r="A8" s="35" t="s">
        <v>9</v>
      </c>
      <c r="B8" s="35"/>
      <c r="C8" s="35"/>
      <c r="F8" s="25"/>
    </row>
    <row r="9" spans="1:8" ht="15.75">
      <c r="A9" s="3" t="s">
        <v>0</v>
      </c>
      <c r="B9" s="3" t="s">
        <v>3</v>
      </c>
      <c r="C9" s="3" t="s">
        <v>1</v>
      </c>
      <c r="D9" s="21"/>
      <c r="F9" s="25"/>
      <c r="G9" s="25"/>
      <c r="H9" s="25"/>
    </row>
    <row r="10" spans="1:8" ht="45.75">
      <c r="A10" s="32">
        <v>43241</v>
      </c>
      <c r="B10" s="30">
        <v>52000</v>
      </c>
      <c r="C10" s="6" t="s">
        <v>217</v>
      </c>
      <c r="D10" s="21"/>
      <c r="G10" s="25"/>
      <c r="H10" s="25"/>
    </row>
    <row r="11" spans="1:8" ht="45.75">
      <c r="A11" s="32">
        <v>43242</v>
      </c>
      <c r="B11" s="30">
        <v>1087460</v>
      </c>
      <c r="C11" s="6" t="s">
        <v>218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1139460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215</v>
      </c>
      <c r="B13" s="34"/>
      <c r="C13" s="8">
        <f>C7-B12</f>
        <v>12569987.566000003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219</v>
      </c>
    </row>
    <row r="2" spans="1:7" ht="36.75" customHeight="1">
      <c r="A2" s="37" t="s">
        <v>25</v>
      </c>
      <c r="B2" s="37"/>
      <c r="C2" s="10">
        <v>28302270.706000037</v>
      </c>
      <c r="E2" s="12"/>
      <c r="F2" s="14"/>
      <c r="G2" s="14"/>
    </row>
    <row r="3" spans="1:3" ht="41.25" customHeight="1">
      <c r="A3" s="37" t="s">
        <v>220</v>
      </c>
      <c r="B3" s="37"/>
      <c r="C3" s="10">
        <v>12569987.566000003</v>
      </c>
    </row>
    <row r="4" spans="1:9" ht="29.25" customHeight="1">
      <c r="A4" s="37" t="s">
        <v>221</v>
      </c>
      <c r="B4" s="37"/>
      <c r="C4" s="11">
        <v>207996.98</v>
      </c>
      <c r="I4" s="25"/>
    </row>
    <row r="5" spans="1:9" ht="29.25" customHeight="1">
      <c r="A5" s="37" t="s">
        <v>222</v>
      </c>
      <c r="B5" s="37"/>
      <c r="C5" s="11">
        <v>433866.14</v>
      </c>
      <c r="I5" s="25"/>
    </row>
    <row r="6" spans="1:8" ht="21.75" customHeight="1">
      <c r="A6" s="37" t="s">
        <v>154</v>
      </c>
      <c r="B6" s="37"/>
      <c r="C6" s="11">
        <v>48500</v>
      </c>
      <c r="H6" s="25"/>
    </row>
    <row r="7" spans="1:9" ht="30" customHeight="1">
      <c r="A7" s="37" t="s">
        <v>63</v>
      </c>
      <c r="B7" s="37"/>
      <c r="C7" s="10">
        <f>C3+C4+C5+C6</f>
        <v>13260350.686000004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7" ht="36.75" customHeight="1">
      <c r="A10" s="32">
        <v>43252</v>
      </c>
      <c r="B10" s="30">
        <v>128000</v>
      </c>
      <c r="C10" s="6" t="s">
        <v>224</v>
      </c>
      <c r="D10" s="21"/>
      <c r="G10" s="25"/>
    </row>
    <row r="11" spans="1:8" ht="30.75">
      <c r="A11" s="32">
        <v>43252</v>
      </c>
      <c r="B11" s="30">
        <v>955350</v>
      </c>
      <c r="C11" s="6" t="s">
        <v>225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1083350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223</v>
      </c>
      <c r="B13" s="34"/>
      <c r="C13" s="8">
        <f>C7-B12</f>
        <v>12177000.686000004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226</v>
      </c>
    </row>
    <row r="2" spans="1:7" ht="36.75" customHeight="1">
      <c r="A2" s="37" t="s">
        <v>25</v>
      </c>
      <c r="B2" s="37"/>
      <c r="C2" s="10">
        <v>29068113.89</v>
      </c>
      <c r="E2" s="12"/>
      <c r="F2" s="14"/>
      <c r="G2" s="14"/>
    </row>
    <row r="3" spans="1:3" ht="41.25" customHeight="1">
      <c r="A3" s="37" t="s">
        <v>227</v>
      </c>
      <c r="B3" s="37"/>
      <c r="C3" s="10">
        <v>12177000.686000004</v>
      </c>
    </row>
    <row r="4" spans="1:9" ht="29.25" customHeight="1">
      <c r="A4" s="37" t="s">
        <v>228</v>
      </c>
      <c r="B4" s="37"/>
      <c r="C4" s="11">
        <v>230869.22</v>
      </c>
      <c r="I4" s="25"/>
    </row>
    <row r="5" spans="1:9" ht="29.25" customHeight="1">
      <c r="A5" s="37" t="s">
        <v>229</v>
      </c>
      <c r="B5" s="37"/>
      <c r="C5" s="11">
        <v>467108.71</v>
      </c>
      <c r="I5" s="25"/>
    </row>
    <row r="6" spans="1:8" ht="21.75" customHeight="1">
      <c r="A6" s="37" t="s">
        <v>154</v>
      </c>
      <c r="B6" s="37"/>
      <c r="C6" s="11">
        <v>67823.25</v>
      </c>
      <c r="H6" s="25"/>
    </row>
    <row r="7" spans="1:9" ht="30" customHeight="1">
      <c r="A7" s="37" t="s">
        <v>69</v>
      </c>
      <c r="B7" s="37"/>
      <c r="C7" s="10">
        <f>C3+C4+C5+C6</f>
        <v>12942801.866000006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>
        <v>43294</v>
      </c>
      <c r="B10" s="30">
        <v>937433.8</v>
      </c>
      <c r="C10" s="6" t="s">
        <v>230</v>
      </c>
      <c r="D10" s="21"/>
    </row>
    <row r="11" spans="1:4" ht="36.75" customHeight="1">
      <c r="A11" s="32">
        <v>43294</v>
      </c>
      <c r="B11" s="30">
        <v>1211177.1</v>
      </c>
      <c r="C11" s="6" t="s">
        <v>231</v>
      </c>
      <c r="D11" s="21"/>
    </row>
    <row r="12" spans="1:5" ht="30.75">
      <c r="A12" s="32">
        <v>43296</v>
      </c>
      <c r="B12" s="30">
        <v>48500</v>
      </c>
      <c r="C12" s="6" t="s">
        <v>233</v>
      </c>
      <c r="D12" s="21"/>
      <c r="E12" s="25"/>
    </row>
    <row r="13" spans="1:7" ht="47.25">
      <c r="A13" s="7" t="s">
        <v>2</v>
      </c>
      <c r="B13" s="8">
        <f>SUM(B10:B12)</f>
        <v>2197110.9000000004</v>
      </c>
      <c r="C13" s="7"/>
      <c r="D13" s="21"/>
      <c r="E13" s="25"/>
      <c r="F13" s="25"/>
      <c r="G13" s="25"/>
    </row>
    <row r="14" spans="1:8" ht="15.75" customHeight="1">
      <c r="A14" s="33" t="s">
        <v>232</v>
      </c>
      <c r="B14" s="34"/>
      <c r="C14" s="8">
        <f>C7-B13</f>
        <v>10745690.966000006</v>
      </c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234</v>
      </c>
    </row>
    <row r="2" spans="1:7" ht="36.75" customHeight="1">
      <c r="A2" s="37" t="s">
        <v>25</v>
      </c>
      <c r="B2" s="37"/>
      <c r="C2" s="10">
        <v>29723685.48</v>
      </c>
      <c r="E2" s="12"/>
      <c r="F2" s="14"/>
      <c r="G2" s="14"/>
    </row>
    <row r="3" spans="1:3" ht="41.25" customHeight="1">
      <c r="A3" s="37" t="s">
        <v>235</v>
      </c>
      <c r="B3" s="37"/>
      <c r="C3" s="10">
        <v>10745690.97</v>
      </c>
    </row>
    <row r="4" spans="1:9" ht="29.25" customHeight="1">
      <c r="A4" s="37" t="s">
        <v>236</v>
      </c>
      <c r="B4" s="37"/>
      <c r="C4" s="11">
        <v>213120.24</v>
      </c>
      <c r="I4" s="25"/>
    </row>
    <row r="5" spans="1:9" ht="29.25" customHeight="1">
      <c r="A5" s="37" t="s">
        <v>237</v>
      </c>
      <c r="B5" s="37"/>
      <c r="C5" s="11">
        <v>442451.35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78</v>
      </c>
      <c r="B7" s="37"/>
      <c r="C7" s="10">
        <f>C3+C4+C5+C6</f>
        <v>11401262.56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239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238</v>
      </c>
      <c r="B12" s="34"/>
      <c r="C12" s="8">
        <f>C7-B11</f>
        <v>11401262.56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241</v>
      </c>
    </row>
    <row r="2" spans="1:7" ht="36.75" customHeight="1">
      <c r="A2" s="37" t="s">
        <v>25</v>
      </c>
      <c r="B2" s="37"/>
      <c r="C2" s="10">
        <v>30292520.38</v>
      </c>
      <c r="E2" s="12"/>
      <c r="F2" s="14"/>
      <c r="G2" s="14"/>
    </row>
    <row r="3" spans="1:3" ht="41.25" customHeight="1">
      <c r="A3" s="37" t="s">
        <v>242</v>
      </c>
      <c r="B3" s="37"/>
      <c r="C3" s="10">
        <v>11401262.56</v>
      </c>
    </row>
    <row r="4" spans="1:9" ht="29.25" customHeight="1">
      <c r="A4" s="37" t="s">
        <v>243</v>
      </c>
      <c r="B4" s="37"/>
      <c r="C4" s="11">
        <v>178612.16000000003</v>
      </c>
      <c r="I4" s="25"/>
    </row>
    <row r="5" spans="1:9" ht="29.25" customHeight="1">
      <c r="A5" s="37" t="s">
        <v>244</v>
      </c>
      <c r="B5" s="37"/>
      <c r="C5" s="11">
        <v>390222.74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85</v>
      </c>
      <c r="B7" s="37"/>
      <c r="C7" s="10">
        <f>C3+C4+C5+C6</f>
        <v>11970097.46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240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245</v>
      </c>
      <c r="B12" s="34"/>
      <c r="C12" s="8">
        <f>C7-B11</f>
        <v>11970097.46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30</v>
      </c>
    </row>
    <row r="2" spans="1:7" ht="50.25" customHeight="1">
      <c r="A2" s="37" t="s">
        <v>25</v>
      </c>
      <c r="B2" s="37"/>
      <c r="C2" s="10">
        <v>974502.49</v>
      </c>
      <c r="E2" s="12"/>
      <c r="F2" s="14"/>
      <c r="G2" s="14"/>
    </row>
    <row r="3" spans="1:3" ht="49.5" customHeight="1">
      <c r="A3" s="37" t="s">
        <v>26</v>
      </c>
      <c r="B3" s="37"/>
      <c r="C3" s="11">
        <v>225710.36</v>
      </c>
    </row>
    <row r="4" spans="1:3" ht="36" customHeight="1">
      <c r="A4" s="37" t="s">
        <v>27</v>
      </c>
      <c r="B4" s="37"/>
      <c r="C4" s="11">
        <v>179847.13</v>
      </c>
    </row>
    <row r="5" spans="1:3" ht="30" customHeight="1">
      <c r="A5" s="37" t="s">
        <v>28</v>
      </c>
      <c r="B5" s="37"/>
      <c r="C5" s="10">
        <f>C3+C4</f>
        <v>405557.49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38</v>
      </c>
      <c r="B10" s="34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32</v>
      </c>
    </row>
    <row r="2" spans="1:7" ht="50.25" customHeight="1">
      <c r="A2" s="37" t="s">
        <v>25</v>
      </c>
      <c r="B2" s="37"/>
      <c r="C2" s="10">
        <v>1161594.04</v>
      </c>
      <c r="E2" s="12"/>
      <c r="F2" s="14"/>
      <c r="G2" s="14"/>
    </row>
    <row r="3" spans="1:3" ht="49.5" customHeight="1">
      <c r="A3" s="37" t="s">
        <v>33</v>
      </c>
      <c r="B3" s="37"/>
      <c r="C3" s="11">
        <v>405557.49</v>
      </c>
    </row>
    <row r="4" spans="1:3" ht="36" customHeight="1">
      <c r="A4" s="37" t="s">
        <v>34</v>
      </c>
      <c r="B4" s="37"/>
      <c r="C4" s="11">
        <v>187091.55000000002</v>
      </c>
    </row>
    <row r="5" spans="1:3" ht="30" customHeight="1">
      <c r="A5" s="37" t="s">
        <v>35</v>
      </c>
      <c r="B5" s="37"/>
      <c r="C5" s="10">
        <f>C3+C4</f>
        <v>592649.04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37</v>
      </c>
      <c r="B10" s="34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39</v>
      </c>
    </row>
    <row r="2" spans="1:7" ht="50.25" customHeight="1">
      <c r="A2" s="37" t="s">
        <v>25</v>
      </c>
      <c r="B2" s="37"/>
      <c r="C2" s="10">
        <v>1376967.9300000002</v>
      </c>
      <c r="E2" s="12"/>
      <c r="F2" s="14"/>
      <c r="G2" s="14"/>
    </row>
    <row r="3" spans="1:3" ht="49.5" customHeight="1">
      <c r="A3" s="37" t="s">
        <v>44</v>
      </c>
      <c r="B3" s="37"/>
      <c r="C3" s="11">
        <v>592649.04</v>
      </c>
    </row>
    <row r="4" spans="1:3" ht="36" customHeight="1">
      <c r="A4" s="37" t="s">
        <v>40</v>
      </c>
      <c r="B4" s="37"/>
      <c r="C4" s="11">
        <v>215373.89</v>
      </c>
    </row>
    <row r="5" spans="1:3" ht="30" customHeight="1">
      <c r="A5" s="37" t="s">
        <v>43</v>
      </c>
      <c r="B5" s="37"/>
      <c r="C5" s="10">
        <f>C3+C4</f>
        <v>808022.93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42</v>
      </c>
      <c r="B10" s="34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47</v>
      </c>
    </row>
    <row r="2" spans="1:7" ht="50.25" customHeight="1">
      <c r="A2" s="37" t="s">
        <v>25</v>
      </c>
      <c r="B2" s="37"/>
      <c r="C2" s="10">
        <v>1701134.3599999999</v>
      </c>
      <c r="E2" s="12"/>
      <c r="F2" s="14"/>
      <c r="G2" s="14"/>
    </row>
    <row r="3" spans="1:3" ht="49.5" customHeight="1">
      <c r="A3" s="37" t="s">
        <v>48</v>
      </c>
      <c r="B3" s="37"/>
      <c r="C3" s="11">
        <v>808022.93</v>
      </c>
    </row>
    <row r="4" spans="1:3" ht="36" customHeight="1">
      <c r="A4" s="37" t="s">
        <v>49</v>
      </c>
      <c r="B4" s="37"/>
      <c r="C4" s="11">
        <v>324166.43</v>
      </c>
    </row>
    <row r="5" spans="1:3" ht="30" customHeight="1">
      <c r="A5" s="37" t="s">
        <v>50</v>
      </c>
      <c r="B5" s="37"/>
      <c r="C5" s="10">
        <f>C3+C4</f>
        <v>1132189.36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33" t="s">
        <v>51</v>
      </c>
      <c r="B14" s="34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53</v>
      </c>
    </row>
    <row r="2" spans="1:7" ht="50.25" customHeight="1">
      <c r="A2" s="37" t="s">
        <v>25</v>
      </c>
      <c r="B2" s="37"/>
      <c r="C2" s="10">
        <v>1935538.88</v>
      </c>
      <c r="E2" s="12"/>
      <c r="F2" s="14"/>
      <c r="G2" s="14"/>
    </row>
    <row r="3" spans="1:3" ht="49.5" customHeight="1">
      <c r="A3" s="37" t="s">
        <v>54</v>
      </c>
      <c r="B3" s="37"/>
      <c r="C3" s="11">
        <v>497385.3600000001</v>
      </c>
    </row>
    <row r="4" spans="1:3" ht="36" customHeight="1">
      <c r="A4" s="37" t="s">
        <v>55</v>
      </c>
      <c r="B4" s="37"/>
      <c r="C4" s="11">
        <v>234404.52000000002</v>
      </c>
    </row>
    <row r="5" spans="1:3" ht="30" customHeight="1">
      <c r="A5" s="37" t="s">
        <v>57</v>
      </c>
      <c r="B5" s="37"/>
      <c r="C5" s="10">
        <f>C3+C4</f>
        <v>731789.8800000001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33" t="s">
        <v>56</v>
      </c>
      <c r="B11" s="34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60</v>
      </c>
    </row>
    <row r="2" spans="1:7" ht="50.25" customHeight="1">
      <c r="A2" s="37" t="s">
        <v>25</v>
      </c>
      <c r="B2" s="37"/>
      <c r="C2" s="10">
        <v>2210729.24</v>
      </c>
      <c r="E2" s="12"/>
      <c r="F2" s="14"/>
      <c r="G2" s="14"/>
    </row>
    <row r="3" spans="1:3" ht="49.5" customHeight="1">
      <c r="A3" s="37" t="s">
        <v>61</v>
      </c>
      <c r="B3" s="37"/>
      <c r="C3" s="11">
        <v>382223.8800000001</v>
      </c>
    </row>
    <row r="4" spans="1:3" ht="36" customHeight="1">
      <c r="A4" s="37" t="s">
        <v>62</v>
      </c>
      <c r="B4" s="37"/>
      <c r="C4" s="11">
        <v>275180.36</v>
      </c>
    </row>
    <row r="5" spans="1:3" ht="30" customHeight="1">
      <c r="A5" s="37" t="s">
        <v>63</v>
      </c>
      <c r="B5" s="37"/>
      <c r="C5" s="10">
        <f>C3+C4</f>
        <v>657404.2400000001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33" t="s">
        <v>64</v>
      </c>
      <c r="B10" s="34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2019-01-30T08:37:58Z</dcterms:modified>
  <cp:category/>
  <cp:version/>
  <cp:contentType/>
  <cp:contentStatus/>
</cp:coreProperties>
</file>